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UARTO TRIMESTRE 2025 CHUY\"/>
    </mc:Choice>
  </mc:AlternateContent>
  <xr:revisionPtr revIDLastSave="0" documentId="13_ncr:1_{099F6ADC-DF54-4C09-A468-0CE324DE8471}" xr6:coauthVersionLast="47" xr6:coauthVersionMax="47" xr10:uidLastSave="{00000000-0000-0000-0000-000000000000}"/>
  <bookViews>
    <workbookView xWindow="-120" yWindow="-120" windowWidth="29040" windowHeight="15720" activeTab="4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E6" i="2"/>
  <c r="A5" i="10" l="1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30" i="8"/>
  <c r="D30" i="8"/>
  <c r="E30" i="8"/>
  <c r="F30" i="8"/>
  <c r="F40" i="8" s="1"/>
  <c r="G30" i="8"/>
  <c r="B30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1" i="7"/>
  <c r="G72" i="7"/>
  <c r="G64" i="7"/>
  <c r="G65" i="7"/>
  <c r="G66" i="7"/>
  <c r="G67" i="7"/>
  <c r="G68" i="7"/>
  <c r="G69" i="7"/>
  <c r="G70" i="7"/>
  <c r="G63" i="7"/>
  <c r="G62" i="7" s="1"/>
  <c r="G60" i="7"/>
  <c r="G61" i="7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C9" i="9" l="1"/>
  <c r="E40" i="8"/>
  <c r="C9" i="7"/>
  <c r="E79" i="2"/>
  <c r="E81" i="2" s="1"/>
  <c r="F47" i="2"/>
  <c r="F59" i="2" s="1"/>
  <c r="F81" i="2" s="1"/>
  <c r="K20" i="4"/>
  <c r="E20" i="4"/>
  <c r="I20" i="4"/>
  <c r="C43" i="9"/>
  <c r="B43" i="9"/>
  <c r="D9" i="9"/>
  <c r="E9" i="9"/>
  <c r="G9" i="9"/>
  <c r="B9" i="9"/>
  <c r="D43" i="9"/>
  <c r="E43" i="9"/>
  <c r="G43" i="9"/>
  <c r="B40" i="8"/>
  <c r="D40" i="8"/>
  <c r="C40" i="8"/>
  <c r="G40" i="8"/>
  <c r="G123" i="7"/>
  <c r="B84" i="7"/>
  <c r="C84" i="7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C77" i="9" l="1"/>
  <c r="G77" i="9"/>
  <c r="E77" i="9"/>
  <c r="D77" i="9"/>
  <c r="C159" i="7"/>
  <c r="G9" i="7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l="1"/>
  <c r="B62" i="2" s="1"/>
  <c r="C47" i="2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<sst xmlns="http://schemas.openxmlformats.org/spreadsheetml/2006/main" count="830" uniqueCount="586">
  <si>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</si>
  <si>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</si>
  <si>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</si>
  <si>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</si>
  <si>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</si>
  <si>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</si>
  <si>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</si>
  <si>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</si>
  <si>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</si>
  <si>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</si>
  <si>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</si>
  <si>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</si>
  <si>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</si>
  <si>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</si>
  <si>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</si>
  <si>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</si>
  <si>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</si>
  <si>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</si>
  <si>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</si>
  <si>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</si>
  <si>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</si>
  <si>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</si>
  <si>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</si>
  <si>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</si>
  <si>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</si>
  <si>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</si>
  <si>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</si>
  <si>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</si>
  <si>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</si>
  <si>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</si>
  <si>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</si>
  <si>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</si>
  <si>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</si>
  <si>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</si>
  <si>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</si>
  <si>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</si>
  <si>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</si>
  <si>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</si>
  <si>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</si>
  <si>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</si>
  <si>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</si>
  <si>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</si>
  <si>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</si>
  <si>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</si>
  <si>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</si>
  <si>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</si>
  <si>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</si>
  <si>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</si>
  <si>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</si>
  <si>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</si>
  <si>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</si>
  <si>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</si>
  <si>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</si>
  <si>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</si>
  <si>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</si>
  <si>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</si>
  <si>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</si>
  <si>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</si>
  <si>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</si>
  <si>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</si>
  <si>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</si>
  <si>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</si>
  <si>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</si>
  <si>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</si>
  <si>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</si>
  <si>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</si>
  <si>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</si>
  <si>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</si>
  <si>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</si>
  <si>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</si>
  <si>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</si>
  <si>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</si>
  <si>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</si>
  <si>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</si>
  <si>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</si>
  <si>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</si>
  <si>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</si>
  <si>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</si>
  <si>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</si>
  <si>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</si>
  <si>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</si>
  <si>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</si>
  <si>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</si>
  <si>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</si>
  <si>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</si>
  <si>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</si>
  <si>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</si>
  <si>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</si>
  <si>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</si>
  <si>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</si>
  <si>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</si>
  <si>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</si>
  <si>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</si>
  <si>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</si>
  <si>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</si>
  <si>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</si>
  <si>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</si>
  <si>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</si>
  <si>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</si>
  <si>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</si>
  <si>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</si>
  <si>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</si>
  <si>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</si>
  <si>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</si>
  <si>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</si>
  <si>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</si>
  <si>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</si>
  <si>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</si>
  <si>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</si>
  <si>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</si>
  <si>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</si>
  <si>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</si>
  <si>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</si>
  <si>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</si>
  <si>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</si>
  <si>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</si>
  <si>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</si>
  <si>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</si>
  <si>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</si>
  <si>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</si>
  <si>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</si>
  <si>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</si>
  <si>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</si>
  <si>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</si>
  <si>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</si>
  <si>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</si>
  <si>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</si>
  <si>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</si>
  <si>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</si>
  <si>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</si>
  <si>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</si>
  <si>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</si>
  <si>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</si>
  <si>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</si>
  <si>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</si>
  <si>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</si>
  <si>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</si>
  <si>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</si>
  <si>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</si>
  <si>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</si>
  <si>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</si>
  <si>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</si>
  <si>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</si>
  <si>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</si>
  <si>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</si>
  <si>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</si>
  <si>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</si>
  <si>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</si>
  <si>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</si>
  <si>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</si>
  <si>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</si>
  <si>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</si>
  <si>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</si>
  <si>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</si>
  <si>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</si>
  <si>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</si>
  <si>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</si>
  <si>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</si>
  <si>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</si>
  <si>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</si>
  <si>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</si>
  <si>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</si>
  <si>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</si>
  <si>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</si>
  <si>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</si>
  <si>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</si>
  <si>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</si>
  <si>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</si>
  <si>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</si>
  <si>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</si>
  <si>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</si>
  <si>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</si>
  <si>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</si>
  <si>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</si>
  <si>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</si>
  <si>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</si>
  <si>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</si>
  <si>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</si>
  <si>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</si>
  <si>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</si>
  <si>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</si>
  <si>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</si>
  <si>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</si>
  <si>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</si>
  <si>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</si>
  <si>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</si>
  <si>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</si>
  <si>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</si>
  <si>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</si>
  <si>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</si>
  <si>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</si>
  <si>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</si>
  <si>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</si>
  <si>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</si>
  <si>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</si>
  <si>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</si>
  <si>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</si>
  <si>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</si>
  <si>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</si>
  <si>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</si>
  <si>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</si>
  <si>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</si>
  <si>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</si>
  <si>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</si>
  <si>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</si>
  <si>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</si>
  <si>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</si>
  <si>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</si>
  <si>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</si>
  <si>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</si>
  <si>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</si>
  <si>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</si>
  <si>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</si>
  <si>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</si>
  <si>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</si>
  <si>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</si>
  <si>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</si>
  <si>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</si>
  <si>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</si>
  <si>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</si>
  <si>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</si>
  <si>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</si>
  <si>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</si>
  <si>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</si>
  <si>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</si>
  <si>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</si>
  <si>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</si>
  <si>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</si>
  <si>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</si>
  <si>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</si>
  <si>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</si>
  <si>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</si>
  <si>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</si>
  <si>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</si>
  <si>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</si>
  <si>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</si>
  <si>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</si>
  <si>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</si>
  <si>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</si>
  <si>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</si>
  <si>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</si>
  <si>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</si>
  <si>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</si>
  <si>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</si>
  <si>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</si>
  <si>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</si>
  <si>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</si>
  <si>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</si>
  <si>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</si>
  <si>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</si>
  <si>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</si>
  <si>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</si>
  <si>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</si>
  <si>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</si>
  <si>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</si>
  <si>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</si>
  <si>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</si>
  <si>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</si>
  <si>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</si>
  <si>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</si>
  <si>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</si>
  <si>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</si>
  <si>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</si>
  <si>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</si>
  <si>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</si>
  <si>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</si>
  <si>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</si>
  <si>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</si>
  <si>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</si>
  <si>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</si>
  <si>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</si>
  <si>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</si>
  <si>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</si>
  <si>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</si>
  <si>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</si>
  <si>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</si>
  <si>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</si>
  <si>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</si>
  <si>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</si>
  <si>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</si>
  <si>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</si>
  <si>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</si>
  <si>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</si>
  <si>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</si>
  <si>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</si>
  <si>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</si>
  <si>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</si>
  <si>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</si>
  <si>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</si>
  <si>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</si>
  <si>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</si>
  <si>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</si>
  <si>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</si>
  <si>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</si>
  <si>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</si>
  <si>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</si>
  <si>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</si>
  <si>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</si>
  <si>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</si>
  <si>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</si>
  <si>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</si>
  <si>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</si>
  <si>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</si>
  <si>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</si>
  <si>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</si>
  <si>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</si>
  <si>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</si>
  <si>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</si>
  <si>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</si>
  <si>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</si>
  <si>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</si>
  <si>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</si>
  <si>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</si>
  <si>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</si>
  <si>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</si>
  <si>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</si>
  <si>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</si>
  <si>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</si>
  <si>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</si>
  <si>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</si>
  <si>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</si>
  <si>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</si>
  <si>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</si>
  <si>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</si>
  <si>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</si>
  <si>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</si>
  <si>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</si>
  <si>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</si>
  <si>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</si>
  <si>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</si>
  <si>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</si>
  <si>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</si>
  <si>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</si>
  <si>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</si>
  <si>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</si>
  <si>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</si>
  <si>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</si>
  <si>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</si>
  <si>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</si>
  <si>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</si>
  <si>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</si>
  <si>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</si>
  <si>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</si>
  <si>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</si>
  <si>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</si>
  <si>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</si>
  <si>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</si>
  <si>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</si>
  <si>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</si>
  <si>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</si>
  <si>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</si>
  <si>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</si>
  <si>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</si>
  <si>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</si>
  <si>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</si>
  <si>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</si>
  <si>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</si>
  <si>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</si>
  <si>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</si>
  <si>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</si>
  <si>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</si>
  <si>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</si>
  <si>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</si>
  <si>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</si>
  <si>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</si>
  <si>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</si>
  <si>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</si>
  <si>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</si>
  <si>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</si>
  <si>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</si>
  <si>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</si>
  <si>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</si>
  <si>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</si>
  <si>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</si>
  <si>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</si>
  <si>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</si>
  <si>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</si>
  <si>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</si>
  <si>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</si>
  <si>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</si>
  <si>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</si>
  <si>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</si>
  <si>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</si>
  <si>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</si>
  <si>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</si>
  <si>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</si>
  <si>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</si>
  <si>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</si>
  <si>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</si>
  <si>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</si>
  <si>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</si>
  <si>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</si>
  <si>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</si>
  <si>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</si>
  <si>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</si>
  <si>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</si>
  <si>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</si>
  <si>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</si>
  <si>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</si>
  <si>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</si>
  <si>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</si>
  <si>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</si>
  <si>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</si>
  <si>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</si>
  <si>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</si>
  <si>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</si>
  <si>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</si>
  <si>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</si>
  <si>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</si>
  <si>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</si>
  <si>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</si>
  <si>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</si>
  <si>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</si>
  <si>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</si>
  <si>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</si>
  <si>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</si>
  <si>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</si>
  <si>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</si>
  <si>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</si>
  <si>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</si>
  <si>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</si>
  <si>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</si>
  <si>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</si>
  <si>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</si>
  <si>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</si>
  <si>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</si>
  <si>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</si>
  <si>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</si>
  <si>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</si>
  <si>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</si>
  <si>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</si>
  <si>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</si>
  <si>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</si>
  <si>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</si>
  <si>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</si>
  <si>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</si>
  <si>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</si>
  <si>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</si>
  <si>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</si>
  <si>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</si>
  <si>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</si>
  <si>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</si>
  <si>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</si>
  <si>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</si>
  <si>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</si>
  <si>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</si>
  <si>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</si>
  <si>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</si>
  <si>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</si>
  <si>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</si>
  <si>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</si>
  <si>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</si>
  <si>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</si>
  <si>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</si>
  <si>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</si>
  <si>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</si>
  <si>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</si>
  <si>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</si>
  <si>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</si>
  <si>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</si>
  <si>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</si>
  <si>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</si>
  <si>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</si>
  <si>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</si>
  <si>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</si>
  <si>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</si>
  <si>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</si>
  <si>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</si>
  <si>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</si>
  <si>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</si>
  <si>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</si>
  <si>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</si>
  <si>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</si>
  <si>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</si>
  <si>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</si>
  <si>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</si>
  <si>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</si>
  <si>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</si>
  <si>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</si>
  <si>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</si>
  <si>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</si>
  <si>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</si>
  <si>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</si>
  <si>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</si>
  <si>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</si>
  <si>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</si>
  <si>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</si>
  <si>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</si>
  <si>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</si>
  <si>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</si>
  <si>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</si>
  <si>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</si>
  <si>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</si>
  <si>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</si>
  <si>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</si>
  <si>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</si>
  <si>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</si>
  <si>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</si>
  <si>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</si>
  <si>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</si>
  <si>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</si>
  <si>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</si>
  <si>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</si>
  <si>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</si>
  <si>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</si>
  <si>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</si>
  <si>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</si>
  <si>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</si>
  <si>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</si>
  <si>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</si>
  <si>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</si>
  <si>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</si>
  <si>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</si>
  <si>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</si>
  <si>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</si>
  <si>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</si>
  <si>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</si>
  <si>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</si>
  <si>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</si>
  <si>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</si>
  <si>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</si>
  <si>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</si>
  <si>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</si>
  <si>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</si>
  <si>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</si>
  <si>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</si>
  <si>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</si>
  <si>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</si>
  <si>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</si>
  <si>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</si>
  <si>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</si>
  <si>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</si>
  <si>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</si>
  <si>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</si>
  <si>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</si>
  <si>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</si>
  <si>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</si>
  <si>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</si>
  <si>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</si>
  <si>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</si>
  <si>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</si>
  <si>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</si>
  <si>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</si>
  <si>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</si>
  <si>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</si>
  <si>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</si>
  <si>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</si>
  <si>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</si>
  <si>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</si>
  <si>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</si>
  <si>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</si>
  <si>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</si>
  <si>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</si>
  <si>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</si>
  <si>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</si>
  <si>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</si>
  <si>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</si>
  <si>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</si>
  <si>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</si>
  <si>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</si>
  <si>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</si>
  <si>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</si>
  <si>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</si>
  <si>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</si>
  <si>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SISTEMA MUNICIPAL PARA EL DESARRROLLO INTEGRAL DE LA FAMILIA DE SAN FELIPE GUANAJUATO, Gobierno del Estado de Guanajuato (a)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</si>
  <si>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</si>
  <si>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</si>
  <si>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</si>
  <si>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</si>
  <si>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</si>
  <si>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</si>
  <si>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</si>
  <si>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</si>
  <si>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</si>
  <si>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</si>
  <si>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</si>
  <si>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</si>
  <si>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</si>
  <si>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</si>
  <si>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</si>
  <si>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</si>
  <si>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</si>
  <si>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</si>
  <si>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</si>
  <si>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Al 31 de Diciembre de 2024 y al 31 de Diciembre de 2025 (b)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</si>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</sst>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8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</cellStyleXfs>
  <cellXfs count="220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43" fontId="1" fillId="0" borderId="14" xfId="1" applyFont="1" applyFill="1" applyBorder="1" applyAlignment="1" applyProtection="1">
      <alignment horizontal="right" vertical="center"/>
      <protection locked="0"/>
    </xf>
    <xf numFmtId="43" fontId="2" fillId="0" borderId="14" xfId="1" applyFont="1" applyFill="1" applyBorder="1" applyAlignment="1" applyProtection="1">
      <alignment horizontal="right" vertical="center"/>
      <protection locked="0"/>
    </xf>
    <xf numFmtId="3" fontId="1" fillId="0" borderId="14" xfId="42" applyNumberFormat="1" applyFont="1" applyFill="1" applyBorder="1" applyAlignment="1" applyProtection="1">
      <alignment horizontal="right" vertical="center"/>
      <protection locked="0"/>
    </xf>
    <xf numFmtId="43" fontId="1" fillId="0" borderId="14" xfId="1" applyFont="1" applyFill="1" applyBorder="1" applyProtection="1">
      <protection locked="0"/>
    </xf>
    <xf numFmtId="0" fontId="0" fillId="0" borderId="0" xfId="0"/>
    <xf numFmtId="43" fontId="1" fillId="0" borderId="8" xfId="1" applyFont="1" applyFill="1" applyBorder="1" applyAlignment="1" applyProtection="1">
      <alignment horizontal="right" vertical="center"/>
      <protection locked="0"/>
    </xf>
    <xf numFmtId="4" fontId="0" fillId="0" borderId="14" xfId="0" applyNumberFormat="1" applyFont="1" applyBorder="1" applyAlignment="1">
      <alignment vertical="center"/>
    </xf>
    <xf numFmtId="41" fontId="2" fillId="0" borderId="14" xfId="1" applyNumberFormat="1" applyFont="1" applyBorder="1" applyAlignment="1" applyProtection="1">
      <alignment vertical="center"/>
      <protection locked="0"/>
    </xf>
    <xf numFmtId="3" fontId="1" fillId="0" borderId="8" xfId="1" applyNumberFormat="1" applyFont="1" applyFill="1" applyBorder="1" applyAlignment="1" applyProtection="1">
      <alignment vertical="center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3" fontId="0" fillId="0" borderId="8" xfId="1" applyNumberFormat="1" applyFont="1" applyFill="1" applyBorder="1" applyAlignment="1" applyProtection="1">
      <alignment vertical="center"/>
      <protection locked="0"/>
    </xf>
    <xf numFmtId="3" fontId="0" fillId="0" borderId="14" xfId="0" applyNumberFormat="1" applyBorder="1"/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 applyAlignment="1">
      <alignment vertical="center"/>
    </xf>
    <xf numFmtId="1" fontId="2" fillId="0" borderId="14" xfId="0" applyNumberFormat="1" applyFont="1" applyBorder="1" applyAlignment="1" applyProtection="1">
      <alignment horizontal="right" vertical="top"/>
      <protection locked="0"/>
    </xf>
    <xf numFmtId="1" fontId="1" fillId="3" borderId="14" xfId="1" applyNumberFormat="1" applyFont="1" applyFill="1" applyBorder="1" applyAlignment="1" applyProtection="1">
      <alignment vertical="center"/>
      <protection locked="0"/>
    </xf>
    <xf numFmtId="1" fontId="1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1" applyNumberFormat="1" applyFont="1" applyFill="1" applyBorder="1" applyAlignment="1" applyProtection="1">
      <alignment vertical="center"/>
      <protection locked="0"/>
    </xf>
    <xf numFmtId="1" fontId="0" fillId="0" borderId="14" xfId="0" applyNumberFormat="1" applyBorder="1" applyAlignment="1" applyProtection="1">
      <alignment horizontal="right" vertical="top"/>
      <protection locked="0"/>
    </xf>
    <xf numFmtId="1" fontId="0" fillId="0" borderId="8" xfId="0" applyNumberFormat="1" applyBorder="1" applyAlignment="1">
      <alignment horizontal="center" vertical="center"/>
    </xf>
    <xf numFmtId="1" fontId="2" fillId="0" borderId="8" xfId="0" applyNumberFormat="1" applyFont="1" applyBorder="1" applyAlignment="1">
      <alignment horizontal="right" vertical="center"/>
    </xf>
    <xf numFmtId="3" fontId="1" fillId="0" borderId="14" xfId="64" applyNumberFormat="1" applyFont="1" applyFill="1" applyBorder="1" applyAlignment="1" applyProtection="1">
      <alignment vertical="center"/>
      <protection locked="0"/>
    </xf>
    <xf numFmtId="3" fontId="1" fillId="0" borderId="14" xfId="64" applyNumberFormat="1" applyFont="1" applyFill="1" applyBorder="1" applyAlignment="1" applyProtection="1">
      <alignment vertical="center"/>
      <protection locked="0"/>
    </xf>
    <xf numFmtId="165" fontId="0" fillId="3" borderId="14" xfId="64" applyNumberFormat="1" applyFont="1" applyFill="1" applyBorder="1" applyAlignment="1" applyProtection="1">
      <alignment vertical="center"/>
      <protection locked="0"/>
    </xf>
    <xf numFmtId="165" fontId="1" fillId="3" borderId="14" xfId="64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1" fillId="0" borderId="14" xfId="64" applyNumberFormat="1" applyFont="1" applyFill="1" applyBorder="1" applyAlignment="1" applyProtection="1">
      <alignment vertical="center"/>
      <protection locked="0"/>
    </xf>
    <xf numFmtId="3" fontId="0" fillId="0" borderId="14" xfId="85" applyNumberFormat="1" applyFont="1" applyFill="1" applyBorder="1" applyAlignment="1" applyProtection="1">
      <alignment vertical="center"/>
      <protection locked="0"/>
    </xf>
    <xf numFmtId="3" fontId="1" fillId="0" borderId="14" xfId="85" applyNumberFormat="1" applyFont="1" applyFill="1" applyBorder="1" applyAlignment="1" applyProtection="1">
      <alignment vertical="center"/>
      <protection locked="0"/>
    </xf>
    <xf numFmtId="3" fontId="0" fillId="0" borderId="14" xfId="85" applyNumberFormat="1" applyFont="1" applyFill="1" applyBorder="1" applyAlignment="1" applyProtection="1">
      <alignment vertical="center"/>
      <protection locked="0"/>
    </xf>
    <xf numFmtId="3" fontId="1" fillId="0" borderId="14" xfId="85" applyNumberFormat="1" applyFont="1" applyFill="1" applyBorder="1" applyAlignment="1" applyProtection="1">
      <alignment vertical="center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1" fillId="3" borderId="14" xfId="85" applyNumberFormat="1" applyFont="1" applyFill="1" applyBorder="1" applyAlignment="1" applyProtection="1">
      <alignment vertical="center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1" fillId="3" borderId="14" xfId="85" applyNumberFormat="1" applyFont="1" applyFill="1" applyBorder="1" applyAlignment="1" applyProtection="1">
      <alignment vertical="center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1" fillId="3" borderId="14" xfId="85" applyNumberFormat="1" applyFont="1" applyFill="1" applyBorder="1" applyAlignment="1" applyProtection="1">
      <alignment vertical="center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1" fillId="3" borderId="14" xfId="85" applyNumberFormat="1" applyFont="1" applyFill="1" applyBorder="1" applyAlignment="1" applyProtection="1">
      <alignment vertical="center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1" fillId="3" borderId="14" xfId="85" applyNumberFormat="1" applyFont="1" applyFill="1" applyBorder="1" applyAlignment="1" applyProtection="1">
      <alignment vertical="center"/>
      <protection locked="0"/>
    </xf>
    <xf numFmtId="165" fontId="0" fillId="0" borderId="14" xfId="85" applyNumberFormat="1" applyFont="1" applyFill="1" applyBorder="1" applyAlignment="1" applyProtection="1">
      <alignment vertical="center"/>
      <protection locked="0"/>
    </xf>
    <xf numFmtId="165" fontId="1" fillId="0" borderId="14" xfId="85" applyNumberFormat="1" applyFont="1" applyFill="1" applyBorder="1" applyAlignment="1" applyProtection="1">
      <alignment vertical="center"/>
      <protection locked="0"/>
    </xf>
    <xf numFmtId="165" fontId="0" fillId="0" borderId="8" xfId="85" applyNumberFormat="1" applyFont="1" applyFill="1" applyBorder="1" applyAlignment="1" applyProtection="1">
      <alignment vertical="center"/>
      <protection locked="0"/>
    </xf>
    <xf numFmtId="165" fontId="1" fillId="0" borderId="8" xfId="85" applyNumberFormat="1" applyFont="1" applyFill="1" applyBorder="1" applyAlignment="1" applyProtection="1">
      <alignment vertical="center"/>
      <protection locked="0"/>
    </xf>
    <xf numFmtId="165" fontId="0" fillId="0" borderId="8" xfId="85" applyNumberFormat="1" applyFont="1" applyFill="1" applyBorder="1" applyAlignment="1" applyProtection="1">
      <alignment vertical="center"/>
      <protection locked="0"/>
    </xf>
    <xf numFmtId="165" fontId="1" fillId="0" borderId="8" xfId="85" applyNumberFormat="1" applyFont="1" applyFill="1" applyBorder="1" applyAlignment="1" applyProtection="1">
      <alignment vertical="center"/>
      <protection locked="0"/>
    </xf>
    <xf numFmtId="165" fontId="0" fillId="0" borderId="8" xfId="85" applyNumberFormat="1" applyFont="1" applyFill="1" applyBorder="1" applyAlignment="1" applyProtection="1">
      <alignment horizontal="right" vertical="center"/>
      <protection locked="0"/>
    </xf>
    <xf numFmtId="165" fontId="1" fillId="0" borderId="8" xfId="85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86">
    <cellStyle name="Millares" xfId="1" builtinId="3"/>
    <cellStyle name="Millares 10" xfId="24" xr:uid="{99A730CF-0B7C-464C-A036-F2D10BA9072E}"/>
    <cellStyle name="Millares 10 2" xfId="64" xr:uid="{8FCF7B65-3D1C-44B6-B19F-85BA4A4A0106}"/>
    <cellStyle name="Millares 10 2 2" xfId="13" xr:uid="{D6CEBAFD-068C-440E-B62B-FC6E5EF277FF}"/>
    <cellStyle name="Millares 10 2 2 2" xfId="34" xr:uid="{070B9B0E-1F36-4EFD-B472-2C1820C8398F}"/>
    <cellStyle name="Millares 10 2 2 2 2" xfId="73" xr:uid="{51D39EB6-8A0E-4A41-86E4-473E189329CA}"/>
    <cellStyle name="Millares 10 2 2 3" xfId="55" xr:uid="{C2FAA173-AB74-400B-9FAD-E38DD4A21BD7}"/>
    <cellStyle name="Millares 11" xfId="10" xr:uid="{FCEF2059-CEBF-4AFC-B88C-D31EFA0CCCDF}"/>
    <cellStyle name="Millares 11 2" xfId="31" xr:uid="{7B680E97-E3DA-4589-B891-BF5D2E3A3B96}"/>
    <cellStyle name="Millares 11 2 2" xfId="70" xr:uid="{D524C04F-E887-4AFF-83FF-1033A0B52970}"/>
    <cellStyle name="Millares 11 3" xfId="52" xr:uid="{B501F90D-15C6-4B12-ACF5-696825F4AB26}"/>
    <cellStyle name="Millares 12" xfId="5" xr:uid="{99851EFD-96B5-4D25-AD3E-5527643FADC7}"/>
    <cellStyle name="Millares 12 2" xfId="26" xr:uid="{D0CC3509-8F86-4F35-BFD9-B2E961366535}"/>
    <cellStyle name="Millares 12 2 2" xfId="65" xr:uid="{30B37258-742A-4723-B2BA-1078D98A62F1}"/>
    <cellStyle name="Millares 12 3" xfId="47" xr:uid="{1ABD08D5-B672-4C96-8BFF-672698962498}"/>
    <cellStyle name="Millares 13" xfId="4" xr:uid="{BA42CB08-9AF3-4F93-81E8-F91834FEB2EC}"/>
    <cellStyle name="Millares 13 2" xfId="46" xr:uid="{0FE32134-4FDF-4735-9693-6A68F5CBD23C}"/>
    <cellStyle name="Millares 14" xfId="42" xr:uid="{71AC1490-17E8-4362-AE87-333FB5278592}"/>
    <cellStyle name="Millares 14 2" xfId="81" xr:uid="{9CE42600-96CF-4510-BD25-66FF35F91F35}"/>
    <cellStyle name="Millares 15" xfId="7" xr:uid="{6197A840-FB14-4A4F-94B0-A7B9EF71EDD1}"/>
    <cellStyle name="Millares 15 2" xfId="28" xr:uid="{2699ECAA-7337-4D41-8384-F1BD527A9BAF}"/>
    <cellStyle name="Millares 15 2 2" xfId="67" xr:uid="{463E4745-3981-4A3A-9A0B-D6F9ACD8BA39}"/>
    <cellStyle name="Millares 15 3" xfId="49" xr:uid="{4C0FF7AB-E833-4157-BBEB-F276B008FB53}"/>
    <cellStyle name="Millares 16" xfId="8" xr:uid="{A3EBD8C7-F8BD-412A-9656-EA0A5ED76BE5}"/>
    <cellStyle name="Millares 16 2" xfId="29" xr:uid="{FF65FCC6-D935-499E-B94A-B4EB1797CAC3}"/>
    <cellStyle name="Millares 16 2 2" xfId="68" xr:uid="{8E9D2D54-4D40-4D33-B2C4-AAE5A8C18FF1}"/>
    <cellStyle name="Millares 16 3" xfId="50" xr:uid="{41C91667-D949-4349-B9E4-48CCFC94E175}"/>
    <cellStyle name="Millares 17" xfId="11" xr:uid="{8213A910-D079-4AA8-85B4-3791F3B53F92}"/>
    <cellStyle name="Millares 17 2" xfId="32" xr:uid="{D080936C-AFC1-4259-8123-38EF3E621D56}"/>
    <cellStyle name="Millares 17 2 2" xfId="71" xr:uid="{78D72E3A-7BDC-4C26-B8CA-7DF77B3B0947}"/>
    <cellStyle name="Millares 17 3" xfId="53" xr:uid="{700D69EC-F2E9-4E5A-95DC-F4F60A6393A8}"/>
    <cellStyle name="Millares 18" xfId="6" xr:uid="{B3FFEFF5-B4C6-4D03-B488-718EEF0441B5}"/>
    <cellStyle name="Millares 18 2" xfId="27" xr:uid="{E0DD88D2-1FC8-420D-90A0-B22CD33DBA68}"/>
    <cellStyle name="Millares 18 2 2" xfId="66" xr:uid="{E32FB940-B6B8-4209-BF18-68D0C1545327}"/>
    <cellStyle name="Millares 18 3" xfId="48" xr:uid="{344BBFE4-E7CA-4CF0-9B1B-CED019348818}"/>
    <cellStyle name="Millares 19" xfId="9" xr:uid="{44E67CF6-51C4-43B9-AB80-F3F3D5A26D51}"/>
    <cellStyle name="Millares 19 2" xfId="30" xr:uid="{D045572E-8452-4A2E-A42E-518806B197B7}"/>
    <cellStyle name="Millares 19 2 2" xfId="69" xr:uid="{8ED17C0D-1D1A-4DEF-8988-D94F98DCFDE9}"/>
    <cellStyle name="Millares 19 3" xfId="51" xr:uid="{D4E5ED38-2383-43B0-9C5E-AA597FE77F90}"/>
    <cellStyle name="Millares 2" xfId="14" xr:uid="{C0C24102-953C-4987-A003-1EB3A2912AD3}"/>
    <cellStyle name="Millares 2 2" xfId="35" xr:uid="{1F173B43-5B12-461E-8CCF-4D65A9CCD95E}"/>
    <cellStyle name="Millares 2 2 2" xfId="74" xr:uid="{63EA95AE-10EF-4CD9-B63F-6A8B78975176}"/>
    <cellStyle name="Millares 2 3" xfId="56" xr:uid="{9736B79D-9228-447B-AA85-138134EF8B69}"/>
    <cellStyle name="Millares 20" xfId="12" xr:uid="{B361F556-F048-43D7-89EB-EEE58312514C}"/>
    <cellStyle name="Millares 20 2" xfId="33" xr:uid="{1C226FF1-A098-42FF-B0BA-ADE012811D69}"/>
    <cellStyle name="Millares 20 2 2" xfId="72" xr:uid="{869B9B47-7F86-423E-B03B-2320C1800B9C}"/>
    <cellStyle name="Millares 20 3" xfId="54" xr:uid="{754E0A8C-EE56-4D92-945B-6CAEA5A4CDBA}"/>
    <cellStyle name="Millares 21" xfId="43" xr:uid="{7416A604-1E95-406A-B3CF-1AF9105396E5}"/>
    <cellStyle name="Millares 21 2" xfId="82" xr:uid="{3DC794E5-5000-4682-80D5-6B7B8501F72E}"/>
    <cellStyle name="Millares 22" xfId="44" xr:uid="{485A9323-E0C7-43F0-ACFD-736E792F010B}"/>
    <cellStyle name="Millares 23" xfId="45" xr:uid="{97E34FE5-C9D6-4BE3-B8C3-F7CC8965FC20}"/>
    <cellStyle name="Millares 24" xfId="83" xr:uid="{3D16D4BC-A4CB-4301-BB79-287240E92C03}"/>
    <cellStyle name="Millares 25" xfId="85" xr:uid="{B821D135-8381-47BC-899D-D1851F53D4CB}"/>
    <cellStyle name="Millares 3" xfId="17" xr:uid="{8C86EF75-C858-4425-91F7-02D95CE3CA05}"/>
    <cellStyle name="Millares 3 2" xfId="36" xr:uid="{86E00D86-C85C-4748-842A-7B9DB0533CF8}"/>
    <cellStyle name="Millares 3 2 2" xfId="75" xr:uid="{7C51DEB8-2823-4517-BDDB-19CEF5765CCC}"/>
    <cellStyle name="Millares 3 3" xfId="57" xr:uid="{CD794E96-D20F-4668-8C40-8177E0BBA1D2}"/>
    <cellStyle name="Millares 4" xfId="18" xr:uid="{3E4C4757-42DE-4814-BC16-24E0B1062390}"/>
    <cellStyle name="Millares 4 2" xfId="37" xr:uid="{F6701622-2A3F-48C7-A46D-30E860FA7C5C}"/>
    <cellStyle name="Millares 4 2 2" xfId="76" xr:uid="{0A9F03F8-2ECA-44EA-94B9-89103D34AB06}"/>
    <cellStyle name="Millares 4 3" xfId="58" xr:uid="{5AE05CB5-81B4-4B53-8A87-84FE91A6F1DD}"/>
    <cellStyle name="Millares 5" xfId="19" xr:uid="{67E506E0-D685-4BC4-8C9E-436D84CB1E19}"/>
    <cellStyle name="Millares 5 2" xfId="38" xr:uid="{3F8601CA-FF41-4189-BE3B-940044869C61}"/>
    <cellStyle name="Millares 5 2 2" xfId="77" xr:uid="{1776C341-8830-4C25-B7B3-A3C8A3755AC4}"/>
    <cellStyle name="Millares 5 3" xfId="59" xr:uid="{F0A77171-8CBE-4415-B536-987813B27BCE}"/>
    <cellStyle name="Millares 6" xfId="20" xr:uid="{81DADBD1-CDE9-4EA7-8BFB-CC9AD7F6F3FC}"/>
    <cellStyle name="Millares 6 2" xfId="39" xr:uid="{7180CC9E-8EBF-4317-A7CB-2F223712754A}"/>
    <cellStyle name="Millares 6 2 2" xfId="78" xr:uid="{A8E4CFBB-A97F-41B8-8EFF-E0E8EC6476F4}"/>
    <cellStyle name="Millares 6 3" xfId="60" xr:uid="{AE0C8EDC-C935-4402-8568-59796D0EF87A}"/>
    <cellStyle name="Millares 7" xfId="21" xr:uid="{F28D4ABC-2092-47C9-B2A7-EB1192035DFC}"/>
    <cellStyle name="Millares 7 2" xfId="40" xr:uid="{F85A63F1-2374-4BF9-B181-4F53982219AD}"/>
    <cellStyle name="Millares 7 2 2" xfId="79" xr:uid="{647D15AC-1F28-4FFF-8605-A92171214EC2}"/>
    <cellStyle name="Millares 7 3" xfId="61" xr:uid="{B5F9375F-D8C9-4C4A-B6BA-BAA6E9B1E6A8}"/>
    <cellStyle name="Millares 8" xfId="22" xr:uid="{CB15ADE0-8975-4260-BA66-88A40374C0E2}"/>
    <cellStyle name="Millares 8 2" xfId="41" xr:uid="{B556DE78-3B80-4232-9BD0-95B927CB335E}"/>
    <cellStyle name="Millares 8 2 2" xfId="80" xr:uid="{C3AB868F-44C4-421C-BF1A-5C3FE4817215}"/>
    <cellStyle name="Millares 8 3" xfId="62" xr:uid="{855A35DC-5C97-44F7-B3CA-014789802081}"/>
    <cellStyle name="Millares 9" xfId="23" xr:uid="{67DE4310-713F-4FFB-8484-6F39BEEDCD9D}"/>
    <cellStyle name="Millares 9 2" xfId="63" xr:uid="{2E3B9BE8-A233-4136-B9D0-3C062272467F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16" xr:uid="{6C8B5BAC-FEEA-47AA-AA25-5D58F008D2F5}"/>
    <cellStyle name="Normal 2 4" xfId="25" xr:uid="{DE76A068-1DC9-40B4-B348-8BDA9ECE6781}"/>
    <cellStyle name="Normal 2 5" xfId="84" xr:uid="{BEE0784E-D4EC-4EB5-B292-1EEA1726A05A}"/>
    <cellStyle name="Normal 3" xfId="15" xr:uid="{CCDF81A1-C382-41BC-961A-9B8095CDE6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opLeftCell="A55" zoomScaleNormal="100" workbookViewId="0">
      <selection activeCell="D68" sqref="D67:D68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86" t="s">
        <v>0</v>
      </c>
      <c r="B1" s="187"/>
      <c r="C1" s="187"/>
      <c r="D1" s="187"/>
      <c r="E1" s="187"/>
      <c r="F1" s="188"/>
    </row>
    <row r="2" spans="1:6" ht="15" customHeight="1" x14ac:dyDescent="0.25">
      <c r="A2" s="189" t="s">
        <v>564</v>
      </c>
      <c r="B2" s="190"/>
      <c r="C2" s="190"/>
      <c r="D2" s="190"/>
      <c r="E2" s="190"/>
      <c r="F2" s="191"/>
    </row>
    <row r="3" spans="1:6" ht="15" customHeight="1" x14ac:dyDescent="0.25">
      <c r="A3" s="109" t="s">
        <v>1</v>
      </c>
      <c r="B3" s="110"/>
      <c r="C3" s="110"/>
      <c r="D3" s="110"/>
      <c r="E3" s="110"/>
      <c r="F3" s="111"/>
    </row>
    <row r="4" spans="1:6" ht="12.95" customHeight="1" x14ac:dyDescent="0.25">
      <c r="A4" s="109" t="s">
        <v>584</v>
      </c>
      <c r="B4" s="110"/>
      <c r="C4" s="110"/>
      <c r="D4" s="110"/>
      <c r="E4" s="110"/>
      <c r="F4" s="111"/>
    </row>
    <row r="5" spans="1:6" ht="12.95" customHeight="1" x14ac:dyDescent="0.25">
      <c r="A5" s="112" t="s">
        <v>2</v>
      </c>
      <c r="B5" s="113"/>
      <c r="C5" s="113"/>
      <c r="D5" s="113"/>
      <c r="E5" s="113"/>
      <c r="F5" s="114"/>
    </row>
    <row r="6" spans="1:6" ht="41.45" customHeight="1" x14ac:dyDescent="0.25">
      <c r="A6" s="39" t="s">
        <v>3</v>
      </c>
      <c r="B6" s="40" t="s">
        <v>4</v>
      </c>
      <c r="C6" s="1" t="s">
        <v>5</v>
      </c>
      <c r="D6" s="41" t="s">
        <v>6</v>
      </c>
      <c r="E6" s="40" t="str">
        <f>B6</f>
        <v>2025 (d)</v>
      </c>
      <c r="F6" s="1" t="str">
        <f>C6</f>
        <v>31 de diciembre de 2024 (e)</v>
      </c>
    </row>
    <row r="7" spans="1:6" ht="12.95" customHeight="1" x14ac:dyDescent="0.25">
      <c r="A7" s="42" t="s">
        <v>7</v>
      </c>
      <c r="B7" s="43"/>
      <c r="C7" s="43"/>
      <c r="D7" s="42" t="s">
        <v>8</v>
      </c>
      <c r="E7" s="43"/>
      <c r="F7" s="43"/>
    </row>
    <row r="8" spans="1:6" x14ac:dyDescent="0.25">
      <c r="A8" s="2" t="s">
        <v>9</v>
      </c>
      <c r="B8" s="44"/>
      <c r="C8" s="44"/>
      <c r="D8" s="2" t="s">
        <v>10</v>
      </c>
      <c r="E8" s="44"/>
      <c r="F8" s="44"/>
    </row>
    <row r="9" spans="1:6" x14ac:dyDescent="0.25">
      <c r="A9" s="45" t="s">
        <v>11</v>
      </c>
      <c r="B9" s="46">
        <f>SUM(B10:B16)</f>
        <v>4532596.45</v>
      </c>
      <c r="C9" s="46">
        <f>SUM(C10:C16)</f>
        <v>4970788.01</v>
      </c>
      <c r="D9" s="45" t="s">
        <v>12</v>
      </c>
      <c r="E9" s="46">
        <f>SUM(E10:E18)</f>
        <v>5092637.0100000007</v>
      </c>
      <c r="F9" s="46">
        <f>SUM(F10:F18)</f>
        <v>4914310.3100000005</v>
      </c>
    </row>
    <row r="10" spans="1:6" x14ac:dyDescent="0.25">
      <c r="A10" s="47" t="s">
        <v>13</v>
      </c>
      <c r="B10" s="46">
        <v>0</v>
      </c>
      <c r="C10" s="46">
        <v>0</v>
      </c>
      <c r="D10" s="47" t="s">
        <v>14</v>
      </c>
      <c r="E10" s="136">
        <v>3025675.12</v>
      </c>
      <c r="F10" s="136">
        <v>3215137.44</v>
      </c>
    </row>
    <row r="11" spans="1:6" x14ac:dyDescent="0.25">
      <c r="A11" s="47" t="s">
        <v>15</v>
      </c>
      <c r="B11" s="136">
        <v>4532596.45</v>
      </c>
      <c r="C11" s="136">
        <v>4970788.01</v>
      </c>
      <c r="D11" s="47" t="s">
        <v>16</v>
      </c>
      <c r="E11" s="136">
        <v>1296266.29</v>
      </c>
      <c r="F11" s="136">
        <v>1143638.29</v>
      </c>
    </row>
    <row r="12" spans="1:6" x14ac:dyDescent="0.25">
      <c r="A12" s="47" t="s">
        <v>17</v>
      </c>
      <c r="B12" s="46">
        <v>0</v>
      </c>
      <c r="C12" s="46">
        <v>0</v>
      </c>
      <c r="D12" s="47" t="s">
        <v>18</v>
      </c>
      <c r="E12" s="136">
        <v>0</v>
      </c>
      <c r="F12" s="46">
        <v>0</v>
      </c>
    </row>
    <row r="13" spans="1:6" x14ac:dyDescent="0.25">
      <c r="A13" s="47" t="s">
        <v>19</v>
      </c>
      <c r="B13" s="46">
        <v>0</v>
      </c>
      <c r="C13" s="46">
        <v>0</v>
      </c>
      <c r="D13" s="47" t="s">
        <v>20</v>
      </c>
      <c r="E13" s="136">
        <v>0</v>
      </c>
      <c r="F13" s="46">
        <v>0</v>
      </c>
    </row>
    <row r="14" spans="1:6" x14ac:dyDescent="0.25">
      <c r="A14" s="47" t="s">
        <v>21</v>
      </c>
      <c r="B14" s="46">
        <v>0</v>
      </c>
      <c r="C14" s="46">
        <v>0</v>
      </c>
      <c r="D14" s="47" t="s">
        <v>22</v>
      </c>
      <c r="E14" s="136">
        <v>0</v>
      </c>
      <c r="F14" s="46">
        <v>0</v>
      </c>
    </row>
    <row r="15" spans="1:6" x14ac:dyDescent="0.25">
      <c r="A15" s="47" t="s">
        <v>23</v>
      </c>
      <c r="B15" s="46">
        <v>0</v>
      </c>
      <c r="C15" s="46">
        <v>0</v>
      </c>
      <c r="D15" s="47" t="s">
        <v>24</v>
      </c>
      <c r="E15" s="136">
        <v>100000</v>
      </c>
      <c r="F15" s="136">
        <v>100000</v>
      </c>
    </row>
    <row r="16" spans="1:6" x14ac:dyDescent="0.25">
      <c r="A16" s="47" t="s">
        <v>25</v>
      </c>
      <c r="B16" s="46">
        <v>0</v>
      </c>
      <c r="C16" s="46">
        <v>0</v>
      </c>
      <c r="D16" s="47" t="s">
        <v>26</v>
      </c>
      <c r="E16" s="136">
        <v>649725.31000000006</v>
      </c>
      <c r="F16" s="136">
        <v>434304.29</v>
      </c>
    </row>
    <row r="17" spans="1:6" x14ac:dyDescent="0.25">
      <c r="A17" s="45" t="s">
        <v>27</v>
      </c>
      <c r="B17" s="46">
        <f>SUM(B18:B24)</f>
        <v>1653821.4400000002</v>
      </c>
      <c r="C17" s="46">
        <f>SUM(C18:C24)</f>
        <v>1413261.9400000002</v>
      </c>
      <c r="D17" s="47" t="s">
        <v>28</v>
      </c>
      <c r="E17" s="136">
        <v>0</v>
      </c>
      <c r="F17" s="136">
        <v>0</v>
      </c>
    </row>
    <row r="18" spans="1:6" x14ac:dyDescent="0.25">
      <c r="A18" s="47" t="s">
        <v>29</v>
      </c>
      <c r="B18" s="46">
        <v>0</v>
      </c>
      <c r="C18" s="46">
        <v>0</v>
      </c>
      <c r="D18" s="47" t="s">
        <v>30</v>
      </c>
      <c r="E18" s="136">
        <v>20970.29</v>
      </c>
      <c r="F18" s="136">
        <v>21230.29</v>
      </c>
    </row>
    <row r="19" spans="1:6" x14ac:dyDescent="0.25">
      <c r="A19" s="47" t="s">
        <v>31</v>
      </c>
      <c r="B19" s="136">
        <v>4681.5</v>
      </c>
      <c r="C19" s="136">
        <v>4681.5</v>
      </c>
      <c r="D19" s="45" t="s">
        <v>32</v>
      </c>
      <c r="E19" s="46">
        <f>SUM(E20:E22)</f>
        <v>0</v>
      </c>
      <c r="F19" s="46">
        <f>SUM(F20:F22)</f>
        <v>0</v>
      </c>
    </row>
    <row r="20" spans="1:6" x14ac:dyDescent="0.25">
      <c r="A20" s="47" t="s">
        <v>33</v>
      </c>
      <c r="B20" s="136">
        <v>2589.87</v>
      </c>
      <c r="C20" s="136">
        <v>1270.8699999999999</v>
      </c>
      <c r="D20" s="47" t="s">
        <v>34</v>
      </c>
      <c r="E20" s="46">
        <v>0</v>
      </c>
      <c r="F20" s="46">
        <v>0</v>
      </c>
    </row>
    <row r="21" spans="1:6" x14ac:dyDescent="0.25">
      <c r="A21" s="47" t="s">
        <v>35</v>
      </c>
      <c r="B21" s="136">
        <v>0</v>
      </c>
      <c r="C21" s="138">
        <v>0</v>
      </c>
      <c r="D21" s="47" t="s">
        <v>36</v>
      </c>
      <c r="E21" s="46">
        <v>0</v>
      </c>
      <c r="F21" s="46">
        <v>0</v>
      </c>
    </row>
    <row r="22" spans="1:6" x14ac:dyDescent="0.25">
      <c r="A22" s="47" t="s">
        <v>37</v>
      </c>
      <c r="B22" s="136">
        <v>0</v>
      </c>
      <c r="C22" s="138">
        <v>0</v>
      </c>
      <c r="D22" s="47" t="s">
        <v>38</v>
      </c>
      <c r="E22" s="46">
        <v>0</v>
      </c>
      <c r="F22" s="46">
        <v>0</v>
      </c>
    </row>
    <row r="23" spans="1:6" x14ac:dyDescent="0.25">
      <c r="A23" s="47" t="s">
        <v>39</v>
      </c>
      <c r="B23" s="136">
        <v>0</v>
      </c>
      <c r="C23" s="138">
        <v>0</v>
      </c>
      <c r="D23" s="45" t="s">
        <v>40</v>
      </c>
      <c r="E23" s="46">
        <f>E24+E25</f>
        <v>0</v>
      </c>
      <c r="F23" s="46">
        <f>F24+F25</f>
        <v>0</v>
      </c>
    </row>
    <row r="24" spans="1:6" x14ac:dyDescent="0.25">
      <c r="A24" s="47" t="s">
        <v>41</v>
      </c>
      <c r="B24" s="136">
        <v>1646550.07</v>
      </c>
      <c r="C24" s="136">
        <v>1407309.57</v>
      </c>
      <c r="D24" s="47" t="s">
        <v>42</v>
      </c>
      <c r="E24" s="46">
        <v>0</v>
      </c>
      <c r="F24" s="46">
        <v>0</v>
      </c>
    </row>
    <row r="25" spans="1:6" x14ac:dyDescent="0.25">
      <c r="A25" s="45" t="s">
        <v>43</v>
      </c>
      <c r="B25" s="46">
        <f>SUM(B26:B30)</f>
        <v>0</v>
      </c>
      <c r="C25" s="46">
        <f>SUM(C26:C30)</f>
        <v>0</v>
      </c>
      <c r="D25" s="47" t="s">
        <v>44</v>
      </c>
      <c r="E25" s="46">
        <v>0</v>
      </c>
      <c r="F25" s="46">
        <v>0</v>
      </c>
    </row>
    <row r="26" spans="1:6" x14ac:dyDescent="0.25">
      <c r="A26" s="47" t="s">
        <v>45</v>
      </c>
      <c r="B26" s="46">
        <v>0</v>
      </c>
      <c r="C26" s="46">
        <v>0</v>
      </c>
      <c r="D26" s="45" t="s">
        <v>46</v>
      </c>
      <c r="E26" s="46">
        <v>0</v>
      </c>
      <c r="F26" s="46">
        <v>0</v>
      </c>
    </row>
    <row r="27" spans="1:6" x14ac:dyDescent="0.25">
      <c r="A27" s="47" t="s">
        <v>47</v>
      </c>
      <c r="B27" s="46">
        <v>0</v>
      </c>
      <c r="C27" s="46">
        <v>0</v>
      </c>
      <c r="D27" s="45" t="s">
        <v>48</v>
      </c>
      <c r="E27" s="46">
        <f>SUM(E28:E30)</f>
        <v>0</v>
      </c>
      <c r="F27" s="46">
        <f>SUM(F28:F30)</f>
        <v>0</v>
      </c>
    </row>
    <row r="28" spans="1:6" x14ac:dyDescent="0.25">
      <c r="A28" s="47" t="s">
        <v>49</v>
      </c>
      <c r="B28" s="46">
        <v>0</v>
      </c>
      <c r="C28" s="46">
        <v>0</v>
      </c>
      <c r="D28" s="47" t="s">
        <v>50</v>
      </c>
      <c r="E28" s="46">
        <v>0</v>
      </c>
      <c r="F28" s="46">
        <v>0</v>
      </c>
    </row>
    <row r="29" spans="1:6" x14ac:dyDescent="0.25">
      <c r="A29" s="47" t="s">
        <v>51</v>
      </c>
      <c r="B29" s="46">
        <v>0</v>
      </c>
      <c r="C29" s="46">
        <v>0</v>
      </c>
      <c r="D29" s="47" t="s">
        <v>52</v>
      </c>
      <c r="E29" s="46">
        <v>0</v>
      </c>
      <c r="F29" s="46">
        <v>0</v>
      </c>
    </row>
    <row r="30" spans="1:6" x14ac:dyDescent="0.25">
      <c r="A30" s="47" t="s">
        <v>53</v>
      </c>
      <c r="B30" s="46">
        <v>0</v>
      </c>
      <c r="C30" s="46">
        <v>0</v>
      </c>
      <c r="D30" s="47" t="s">
        <v>54</v>
      </c>
      <c r="E30" s="46">
        <v>0</v>
      </c>
      <c r="F30" s="46">
        <v>0</v>
      </c>
    </row>
    <row r="31" spans="1:6" x14ac:dyDescent="0.25">
      <c r="A31" s="45" t="s">
        <v>55</v>
      </c>
      <c r="B31" s="46">
        <f>SUM(B32:B36)</f>
        <v>0</v>
      </c>
      <c r="C31" s="46">
        <f>SUM(C32:C36)</f>
        <v>0</v>
      </c>
      <c r="D31" s="45" t="s">
        <v>56</v>
      </c>
      <c r="E31" s="46">
        <f>SUM(E32:E37)</f>
        <v>0</v>
      </c>
      <c r="F31" s="46">
        <f>SUM(F32:F37)</f>
        <v>0</v>
      </c>
    </row>
    <row r="32" spans="1:6" x14ac:dyDescent="0.25">
      <c r="A32" s="47" t="s">
        <v>57</v>
      </c>
      <c r="B32" s="46">
        <v>0</v>
      </c>
      <c r="C32" s="46">
        <v>0</v>
      </c>
      <c r="D32" s="47" t="s">
        <v>58</v>
      </c>
      <c r="E32" s="46">
        <v>0</v>
      </c>
      <c r="F32" s="46">
        <v>0</v>
      </c>
    </row>
    <row r="33" spans="1:6" ht="14.45" customHeight="1" x14ac:dyDescent="0.25">
      <c r="A33" s="47" t="s">
        <v>59</v>
      </c>
      <c r="B33" s="46">
        <v>0</v>
      </c>
      <c r="C33" s="46">
        <v>0</v>
      </c>
      <c r="D33" s="47" t="s">
        <v>60</v>
      </c>
      <c r="E33" s="46">
        <v>0</v>
      </c>
      <c r="F33" s="46">
        <v>0</v>
      </c>
    </row>
    <row r="34" spans="1:6" ht="14.45" customHeight="1" x14ac:dyDescent="0.25">
      <c r="A34" s="47" t="s">
        <v>61</v>
      </c>
      <c r="B34" s="46">
        <v>0</v>
      </c>
      <c r="C34" s="46">
        <v>0</v>
      </c>
      <c r="D34" s="47" t="s">
        <v>62</v>
      </c>
      <c r="E34" s="46">
        <v>0</v>
      </c>
      <c r="F34" s="46">
        <v>0</v>
      </c>
    </row>
    <row r="35" spans="1:6" ht="14.45" customHeight="1" x14ac:dyDescent="0.25">
      <c r="A35" s="47" t="s">
        <v>63</v>
      </c>
      <c r="B35" s="46">
        <v>0</v>
      </c>
      <c r="C35" s="46">
        <v>0</v>
      </c>
      <c r="D35" s="47" t="s">
        <v>64</v>
      </c>
      <c r="E35" s="46">
        <v>0</v>
      </c>
      <c r="F35" s="46">
        <v>0</v>
      </c>
    </row>
    <row r="36" spans="1:6" ht="14.45" customHeight="1" x14ac:dyDescent="0.25">
      <c r="A36" s="47" t="s">
        <v>65</v>
      </c>
      <c r="B36" s="46">
        <v>0</v>
      </c>
      <c r="C36" s="46">
        <v>0</v>
      </c>
      <c r="D36" s="47" t="s">
        <v>66</v>
      </c>
      <c r="E36" s="46">
        <v>0</v>
      </c>
      <c r="F36" s="46">
        <v>0</v>
      </c>
    </row>
    <row r="37" spans="1:6" ht="14.45" customHeight="1" x14ac:dyDescent="0.25">
      <c r="A37" s="45" t="s">
        <v>67</v>
      </c>
      <c r="B37" s="136">
        <v>665024.18999999994</v>
      </c>
      <c r="C37" s="136">
        <v>844797.4</v>
      </c>
      <c r="D37" s="47" t="s">
        <v>68</v>
      </c>
      <c r="E37" s="46">
        <v>0</v>
      </c>
      <c r="F37" s="46">
        <v>0</v>
      </c>
    </row>
    <row r="38" spans="1:6" x14ac:dyDescent="0.25">
      <c r="A38" s="45" t="s">
        <v>69</v>
      </c>
      <c r="B38" s="46">
        <f>SUM(B39:B40)</f>
        <v>0</v>
      </c>
      <c r="C38" s="46">
        <f>SUM(C39:C40)</f>
        <v>0</v>
      </c>
      <c r="D38" s="45" t="s">
        <v>70</v>
      </c>
      <c r="E38" s="46">
        <f>SUM(E39:E41)</f>
        <v>0</v>
      </c>
      <c r="F38" s="46">
        <f>SUM(F39:F41)</f>
        <v>0</v>
      </c>
    </row>
    <row r="39" spans="1:6" x14ac:dyDescent="0.25">
      <c r="A39" s="47" t="s">
        <v>71</v>
      </c>
      <c r="B39" s="46">
        <v>0</v>
      </c>
      <c r="C39" s="46">
        <v>0</v>
      </c>
      <c r="D39" s="47" t="s">
        <v>72</v>
      </c>
      <c r="E39" s="46">
        <v>0</v>
      </c>
      <c r="F39" s="46">
        <v>0</v>
      </c>
    </row>
    <row r="40" spans="1:6" x14ac:dyDescent="0.25">
      <c r="A40" s="47" t="s">
        <v>73</v>
      </c>
      <c r="B40" s="46">
        <v>0</v>
      </c>
      <c r="C40" s="46">
        <v>0</v>
      </c>
      <c r="D40" s="47" t="s">
        <v>74</v>
      </c>
      <c r="E40" s="46">
        <v>0</v>
      </c>
      <c r="F40" s="46">
        <v>0</v>
      </c>
    </row>
    <row r="41" spans="1:6" x14ac:dyDescent="0.25">
      <c r="A41" s="45" t="s">
        <v>75</v>
      </c>
      <c r="B41" s="46">
        <f>SUM(B42:B45)</f>
        <v>0</v>
      </c>
      <c r="C41" s="46">
        <f>SUM(C42:C45)</f>
        <v>0</v>
      </c>
      <c r="D41" s="47" t="s">
        <v>76</v>
      </c>
      <c r="E41" s="46">
        <v>0</v>
      </c>
      <c r="F41" s="46">
        <v>0</v>
      </c>
    </row>
    <row r="42" spans="1:6" x14ac:dyDescent="0.25">
      <c r="A42" s="47" t="s">
        <v>77</v>
      </c>
      <c r="B42" s="46">
        <v>0</v>
      </c>
      <c r="C42" s="46">
        <v>0</v>
      </c>
      <c r="D42" s="45" t="s">
        <v>78</v>
      </c>
      <c r="E42" s="46">
        <f>SUM(E43:E45)</f>
        <v>0</v>
      </c>
      <c r="F42" s="46">
        <f>SUM(F43:F45)</f>
        <v>0</v>
      </c>
    </row>
    <row r="43" spans="1:6" x14ac:dyDescent="0.25">
      <c r="A43" s="47" t="s">
        <v>79</v>
      </c>
      <c r="B43" s="46">
        <v>0</v>
      </c>
      <c r="C43" s="46">
        <v>0</v>
      </c>
      <c r="D43" s="47" t="s">
        <v>80</v>
      </c>
      <c r="E43" s="46">
        <v>0</v>
      </c>
      <c r="F43" s="46">
        <v>0</v>
      </c>
    </row>
    <row r="44" spans="1:6" x14ac:dyDescent="0.25">
      <c r="A44" s="47" t="s">
        <v>81</v>
      </c>
      <c r="B44" s="46">
        <v>0</v>
      </c>
      <c r="C44" s="46">
        <v>0</v>
      </c>
      <c r="D44" s="47" t="s">
        <v>82</v>
      </c>
      <c r="E44" s="46">
        <v>0</v>
      </c>
      <c r="F44" s="46">
        <v>0</v>
      </c>
    </row>
    <row r="45" spans="1:6" x14ac:dyDescent="0.25">
      <c r="A45" s="47" t="s">
        <v>83</v>
      </c>
      <c r="B45" s="46">
        <v>0</v>
      </c>
      <c r="C45" s="46">
        <v>0</v>
      </c>
      <c r="D45" s="47" t="s">
        <v>84</v>
      </c>
      <c r="E45" s="46">
        <v>0</v>
      </c>
      <c r="F45" s="46">
        <v>0</v>
      </c>
    </row>
    <row r="46" spans="1:6" x14ac:dyDescent="0.25">
      <c r="A46" s="44"/>
      <c r="B46" s="48"/>
      <c r="C46" s="48"/>
      <c r="D46" s="44"/>
      <c r="E46" s="48"/>
      <c r="F46" s="48"/>
    </row>
    <row r="47" spans="1:6" x14ac:dyDescent="0.25">
      <c r="A47" s="3" t="s">
        <v>85</v>
      </c>
      <c r="B47" s="4">
        <f>B9+B17+B25+B31+B37+B38+B41</f>
        <v>6851442.0800000001</v>
      </c>
      <c r="C47" s="4">
        <f>C9+C17+C25+C31+C37+C38+C41</f>
        <v>7228847.3500000006</v>
      </c>
      <c r="D47" s="2" t="s">
        <v>86</v>
      </c>
      <c r="E47" s="4">
        <f>E9+E19+E23+E26+E27+E31+E38+E42</f>
        <v>5092637.0100000007</v>
      </c>
      <c r="F47" s="4">
        <f>F9+F19+F23+F26+F27+F31+F38+F42</f>
        <v>4914310.3100000005</v>
      </c>
    </row>
    <row r="48" spans="1:6" x14ac:dyDescent="0.25">
      <c r="A48" s="44"/>
      <c r="B48" s="48"/>
      <c r="C48" s="48"/>
      <c r="D48" s="44"/>
      <c r="E48" s="48"/>
      <c r="F48" s="48"/>
    </row>
    <row r="49" spans="1:6" x14ac:dyDescent="0.25">
      <c r="A49" s="2" t="s">
        <v>87</v>
      </c>
      <c r="B49" s="48"/>
      <c r="C49" s="48"/>
      <c r="D49" s="2" t="s">
        <v>88</v>
      </c>
      <c r="E49" s="48"/>
      <c r="F49" s="48"/>
    </row>
    <row r="50" spans="1:6" x14ac:dyDescent="0.25">
      <c r="A50" s="45" t="s">
        <v>89</v>
      </c>
      <c r="B50" s="46">
        <v>0</v>
      </c>
      <c r="C50" s="46">
        <v>0</v>
      </c>
      <c r="D50" s="45" t="s">
        <v>90</v>
      </c>
      <c r="E50" s="46">
        <v>0</v>
      </c>
      <c r="F50" s="46">
        <v>0</v>
      </c>
    </row>
    <row r="51" spans="1:6" x14ac:dyDescent="0.25">
      <c r="A51" s="45" t="s">
        <v>91</v>
      </c>
      <c r="B51" s="46">
        <v>0</v>
      </c>
      <c r="C51" s="46">
        <v>0</v>
      </c>
      <c r="D51" s="45" t="s">
        <v>92</v>
      </c>
      <c r="E51" s="46">
        <v>0</v>
      </c>
      <c r="F51" s="46">
        <v>0</v>
      </c>
    </row>
    <row r="52" spans="1:6" x14ac:dyDescent="0.25">
      <c r="A52" s="45" t="s">
        <v>93</v>
      </c>
      <c r="B52" s="136">
        <v>6741995.5300000003</v>
      </c>
      <c r="C52" s="136">
        <v>6741995.5300000003</v>
      </c>
      <c r="D52" s="45" t="s">
        <v>94</v>
      </c>
      <c r="E52" s="46">
        <v>0</v>
      </c>
      <c r="F52" s="46">
        <v>0</v>
      </c>
    </row>
    <row r="53" spans="1:6" x14ac:dyDescent="0.25">
      <c r="A53" s="45" t="s">
        <v>95</v>
      </c>
      <c r="B53" s="136">
        <v>5278086.5999999996</v>
      </c>
      <c r="C53" s="136">
        <v>3407604.7</v>
      </c>
      <c r="D53" s="45" t="s">
        <v>96</v>
      </c>
      <c r="E53" s="46">
        <v>0</v>
      </c>
      <c r="F53" s="46">
        <v>0</v>
      </c>
    </row>
    <row r="54" spans="1:6" x14ac:dyDescent="0.25">
      <c r="A54" s="45" t="s">
        <v>97</v>
      </c>
      <c r="B54" s="136">
        <v>89749.2</v>
      </c>
      <c r="C54" s="136">
        <v>89749.2</v>
      </c>
      <c r="D54" s="45" t="s">
        <v>98</v>
      </c>
      <c r="E54" s="46">
        <v>0</v>
      </c>
      <c r="F54" s="46">
        <v>0</v>
      </c>
    </row>
    <row r="55" spans="1:6" x14ac:dyDescent="0.25">
      <c r="A55" s="45" t="s">
        <v>99</v>
      </c>
      <c r="B55" s="136">
        <v>-3252337.83</v>
      </c>
      <c r="C55" s="136">
        <v>-2878650.73</v>
      </c>
      <c r="D55" s="49" t="s">
        <v>100</v>
      </c>
      <c r="E55" s="46">
        <v>0</v>
      </c>
      <c r="F55" s="46">
        <v>0</v>
      </c>
    </row>
    <row r="56" spans="1:6" x14ac:dyDescent="0.25">
      <c r="A56" s="45" t="s">
        <v>101</v>
      </c>
      <c r="B56" s="46">
        <v>0</v>
      </c>
      <c r="C56" s="46">
        <v>0</v>
      </c>
      <c r="D56" s="44"/>
      <c r="E56" s="48"/>
      <c r="F56" s="48"/>
    </row>
    <row r="57" spans="1:6" x14ac:dyDescent="0.25">
      <c r="A57" s="45" t="s">
        <v>102</v>
      </c>
      <c r="B57" s="46">
        <v>0</v>
      </c>
      <c r="C57" s="46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45" t="s">
        <v>104</v>
      </c>
      <c r="B58" s="46">
        <v>0</v>
      </c>
      <c r="C58" s="46">
        <v>0</v>
      </c>
      <c r="D58" s="44"/>
      <c r="E58" s="48"/>
      <c r="F58" s="48"/>
    </row>
    <row r="59" spans="1:6" x14ac:dyDescent="0.25">
      <c r="A59" s="44"/>
      <c r="B59" s="48"/>
      <c r="C59" s="48"/>
      <c r="D59" s="2" t="s">
        <v>105</v>
      </c>
      <c r="E59" s="4">
        <f>E47+E57</f>
        <v>5092637.0100000007</v>
      </c>
      <c r="F59" s="4">
        <f>F47+F57</f>
        <v>4914310.3100000005</v>
      </c>
    </row>
    <row r="60" spans="1:6" x14ac:dyDescent="0.25">
      <c r="A60" s="3" t="s">
        <v>106</v>
      </c>
      <c r="B60" s="4">
        <f>SUM(B50:B58)</f>
        <v>8857493.4999999981</v>
      </c>
      <c r="C60" s="4">
        <f>SUM(C50:C58)</f>
        <v>7360698.6999999993</v>
      </c>
      <c r="D60" s="44"/>
      <c r="E60" s="48"/>
      <c r="F60" s="48"/>
    </row>
    <row r="61" spans="1:6" x14ac:dyDescent="0.25">
      <c r="A61" s="44"/>
      <c r="B61" s="48"/>
      <c r="C61" s="48"/>
      <c r="D61" s="50" t="s">
        <v>107</v>
      </c>
      <c r="E61" s="48"/>
      <c r="F61" s="48"/>
    </row>
    <row r="62" spans="1:6" x14ac:dyDescent="0.25">
      <c r="A62" s="3" t="s">
        <v>108</v>
      </c>
      <c r="B62" s="4">
        <f>SUM(B47+B60)</f>
        <v>15708935.579999998</v>
      </c>
      <c r="C62" s="4">
        <f>SUM(C47+C60)</f>
        <v>14589546.050000001</v>
      </c>
      <c r="D62" s="44"/>
      <c r="E62" s="48"/>
      <c r="F62" s="48"/>
    </row>
    <row r="63" spans="1:6" x14ac:dyDescent="0.25">
      <c r="A63" s="44"/>
      <c r="B63" s="44"/>
      <c r="C63" s="44"/>
      <c r="D63" s="51" t="s">
        <v>109</v>
      </c>
      <c r="E63" s="46">
        <f>SUM(E64:E66)</f>
        <v>2366203.4299999997</v>
      </c>
      <c r="F63" s="46">
        <f>SUM(F64:F66)</f>
        <v>2366203.4299999997</v>
      </c>
    </row>
    <row r="64" spans="1:6" x14ac:dyDescent="0.25">
      <c r="A64" s="44"/>
      <c r="B64" s="44"/>
      <c r="C64" s="44"/>
      <c r="D64" s="45" t="s">
        <v>110</v>
      </c>
      <c r="E64" s="136">
        <v>2366203.42</v>
      </c>
      <c r="F64" s="136">
        <v>2366203.42</v>
      </c>
    </row>
    <row r="65" spans="1:6" x14ac:dyDescent="0.25">
      <c r="A65" s="44"/>
      <c r="B65" s="44"/>
      <c r="C65" s="44"/>
      <c r="D65" s="49" t="s">
        <v>111</v>
      </c>
      <c r="E65" s="136">
        <v>0.01</v>
      </c>
      <c r="F65" s="136">
        <v>0.01</v>
      </c>
    </row>
    <row r="66" spans="1:6" x14ac:dyDescent="0.25">
      <c r="A66" s="44"/>
      <c r="B66" s="44"/>
      <c r="C66" s="44"/>
      <c r="D66" s="45" t="s">
        <v>112</v>
      </c>
      <c r="E66" s="46">
        <v>0</v>
      </c>
      <c r="F66" s="46">
        <v>0</v>
      </c>
    </row>
    <row r="67" spans="1:6" x14ac:dyDescent="0.25">
      <c r="A67" s="44"/>
      <c r="B67" s="44"/>
      <c r="C67" s="44"/>
      <c r="D67" s="44"/>
      <c r="E67" s="48"/>
      <c r="F67" s="48"/>
    </row>
    <row r="68" spans="1:6" x14ac:dyDescent="0.25">
      <c r="A68" s="44"/>
      <c r="B68" s="44"/>
      <c r="C68" s="44"/>
      <c r="D68" s="51" t="s">
        <v>113</v>
      </c>
      <c r="E68" s="46">
        <f>SUM(E69:E73)</f>
        <v>8250095.1399999997</v>
      </c>
      <c r="F68" s="46">
        <f>SUM(F69:F73)</f>
        <v>7309032.3100000005</v>
      </c>
    </row>
    <row r="69" spans="1:6" x14ac:dyDescent="0.25">
      <c r="A69" s="52"/>
      <c r="B69" s="44"/>
      <c r="C69" s="44"/>
      <c r="D69" s="45" t="s">
        <v>114</v>
      </c>
      <c r="E69" s="136">
        <v>941062.83</v>
      </c>
      <c r="F69" s="136">
        <v>219110.33</v>
      </c>
    </row>
    <row r="70" spans="1:6" x14ac:dyDescent="0.25">
      <c r="A70" s="52"/>
      <c r="B70" s="44"/>
      <c r="C70" s="44"/>
      <c r="D70" s="45" t="s">
        <v>115</v>
      </c>
      <c r="E70" s="136">
        <v>7309032.3099999996</v>
      </c>
      <c r="F70" s="136">
        <v>7089921.9800000004</v>
      </c>
    </row>
    <row r="71" spans="1:6" x14ac:dyDescent="0.25">
      <c r="A71" s="52"/>
      <c r="B71" s="44"/>
      <c r="C71" s="44"/>
      <c r="D71" s="45" t="s">
        <v>116</v>
      </c>
      <c r="E71" s="46">
        <v>0</v>
      </c>
      <c r="F71" s="46">
        <v>0</v>
      </c>
    </row>
    <row r="72" spans="1:6" x14ac:dyDescent="0.25">
      <c r="A72" s="52"/>
      <c r="B72" s="44"/>
      <c r="C72" s="44"/>
      <c r="D72" s="45" t="s">
        <v>117</v>
      </c>
      <c r="E72" s="46">
        <v>0</v>
      </c>
      <c r="F72" s="46">
        <v>0</v>
      </c>
    </row>
    <row r="73" spans="1:6" x14ac:dyDescent="0.25">
      <c r="A73" s="52"/>
      <c r="B73" s="44"/>
      <c r="C73" s="44"/>
      <c r="D73" s="45" t="s">
        <v>118</v>
      </c>
      <c r="E73" s="46">
        <v>0</v>
      </c>
      <c r="F73" s="46">
        <v>0</v>
      </c>
    </row>
    <row r="74" spans="1:6" x14ac:dyDescent="0.25">
      <c r="A74" s="52"/>
      <c r="B74" s="44"/>
      <c r="C74" s="44"/>
      <c r="D74" s="44"/>
      <c r="E74" s="48"/>
      <c r="F74" s="48"/>
    </row>
    <row r="75" spans="1:6" x14ac:dyDescent="0.25">
      <c r="A75" s="52"/>
      <c r="B75" s="44"/>
      <c r="C75" s="44"/>
      <c r="D75" s="51" t="s">
        <v>119</v>
      </c>
      <c r="E75" s="46">
        <f>E76+E77</f>
        <v>0</v>
      </c>
      <c r="F75" s="46">
        <f>F76+F77</f>
        <v>0</v>
      </c>
    </row>
    <row r="76" spans="1:6" x14ac:dyDescent="0.25">
      <c r="A76" s="52"/>
      <c r="B76" s="44"/>
      <c r="C76" s="44"/>
      <c r="D76" s="45" t="s">
        <v>120</v>
      </c>
      <c r="E76" s="46">
        <v>0</v>
      </c>
      <c r="F76" s="46">
        <v>0</v>
      </c>
    </row>
    <row r="77" spans="1:6" x14ac:dyDescent="0.25">
      <c r="A77" s="52"/>
      <c r="B77" s="44"/>
      <c r="C77" s="44"/>
      <c r="D77" s="45" t="s">
        <v>121</v>
      </c>
      <c r="E77" s="46">
        <v>0</v>
      </c>
      <c r="F77" s="46">
        <v>0</v>
      </c>
    </row>
    <row r="78" spans="1:6" x14ac:dyDescent="0.25">
      <c r="A78" s="52"/>
      <c r="B78" s="44"/>
      <c r="C78" s="44"/>
      <c r="D78" s="44"/>
      <c r="E78" s="48"/>
      <c r="F78" s="48"/>
    </row>
    <row r="79" spans="1:6" x14ac:dyDescent="0.25">
      <c r="A79" s="52"/>
      <c r="B79" s="44"/>
      <c r="C79" s="44"/>
      <c r="D79" s="2" t="s">
        <v>122</v>
      </c>
      <c r="E79" s="4">
        <f>E63+E68+E75</f>
        <v>10616298.57</v>
      </c>
      <c r="F79" s="4">
        <f>F63+F68+F75</f>
        <v>9675235.7400000002</v>
      </c>
    </row>
    <row r="80" spans="1:6" x14ac:dyDescent="0.25">
      <c r="A80" s="52"/>
      <c r="B80" s="44"/>
      <c r="C80" s="44"/>
      <c r="D80" s="44"/>
      <c r="E80" s="48"/>
      <c r="F80" s="48"/>
    </row>
    <row r="81" spans="1:6" x14ac:dyDescent="0.25">
      <c r="A81" s="52"/>
      <c r="B81" s="44"/>
      <c r="C81" s="44"/>
      <c r="D81" s="2" t="s">
        <v>123</v>
      </c>
      <c r="E81" s="4">
        <f>E59+E79</f>
        <v>15708935.580000002</v>
      </c>
      <c r="F81" s="4">
        <f>F59+F79</f>
        <v>14589546.050000001</v>
      </c>
    </row>
    <row r="82" spans="1:6" x14ac:dyDescent="0.25">
      <c r="A82" s="53"/>
      <c r="B82" s="54"/>
      <c r="C82" s="54"/>
      <c r="D82" s="54"/>
      <c r="E82" s="55"/>
      <c r="F82" s="55"/>
    </row>
  </sheetData>
  <mergeCells count="2">
    <mergeCell ref="A1:F1"/>
    <mergeCell ref="A2:F2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:F9 B48:C51 B32:C36 B47 B12:C18 B25:C30 B38:C46 B56:C62 F12:F14 E19:F63 E66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209" t="s">
        <v>453</v>
      </c>
      <c r="B1" s="209"/>
      <c r="C1" s="209"/>
      <c r="D1" s="209"/>
      <c r="E1" s="209"/>
      <c r="F1" s="209"/>
      <c r="G1" s="209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27" t="s">
        <v>454</v>
      </c>
      <c r="B3" s="128"/>
      <c r="C3" s="128"/>
      <c r="D3" s="128"/>
      <c r="E3" s="128"/>
      <c r="F3" s="128"/>
      <c r="G3" s="129"/>
    </row>
    <row r="4" spans="1:7" x14ac:dyDescent="0.25">
      <c r="A4" s="127" t="s">
        <v>2</v>
      </c>
      <c r="B4" s="128"/>
      <c r="C4" s="128"/>
      <c r="D4" s="128"/>
      <c r="E4" s="128"/>
      <c r="F4" s="128"/>
      <c r="G4" s="129"/>
    </row>
    <row r="5" spans="1:7" x14ac:dyDescent="0.25">
      <c r="A5" s="127" t="s">
        <v>455</v>
      </c>
      <c r="B5" s="128"/>
      <c r="C5" s="128"/>
      <c r="D5" s="128"/>
      <c r="E5" s="128"/>
      <c r="F5" s="128"/>
      <c r="G5" s="129"/>
    </row>
    <row r="6" spans="1:7" x14ac:dyDescent="0.25">
      <c r="A6" s="207" t="s">
        <v>479</v>
      </c>
      <c r="B6" s="35">
        <v>2022</v>
      </c>
      <c r="C6" s="207">
        <f>+B6+1</f>
        <v>2023</v>
      </c>
      <c r="D6" s="207">
        <f>+C6+1</f>
        <v>2024</v>
      </c>
      <c r="E6" s="207">
        <f>+D6+1</f>
        <v>2025</v>
      </c>
      <c r="F6" s="207">
        <f>+E6+1</f>
        <v>2026</v>
      </c>
      <c r="G6" s="207">
        <f>+F6+1</f>
        <v>2027</v>
      </c>
    </row>
    <row r="7" spans="1:7" ht="83.25" customHeight="1" x14ac:dyDescent="0.25">
      <c r="A7" s="208"/>
      <c r="B7" s="69" t="s">
        <v>533</v>
      </c>
      <c r="C7" s="208"/>
      <c r="D7" s="208"/>
      <c r="E7" s="208"/>
      <c r="F7" s="208"/>
      <c r="G7" s="208"/>
    </row>
    <row r="8" spans="1:7" ht="30" x14ac:dyDescent="0.25">
      <c r="A8" s="70" t="s">
        <v>480</v>
      </c>
      <c r="B8" s="34">
        <f>SUM(B9:B20)</f>
        <v>0</v>
      </c>
      <c r="C8" s="34">
        <f t="shared" ref="C8:G8" si="0">SUM(C9:C20)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25">
      <c r="A9" s="62" t="s">
        <v>240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241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242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534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244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245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535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536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537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265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266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538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481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539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540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541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291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292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482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295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542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463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299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543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10" t="s">
        <v>465</v>
      </c>
      <c r="B1" s="210"/>
      <c r="C1" s="210"/>
      <c r="D1" s="210"/>
      <c r="E1" s="210"/>
      <c r="F1" s="210"/>
      <c r="G1" s="210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466</v>
      </c>
      <c r="B3" s="110"/>
      <c r="C3" s="110"/>
      <c r="D3" s="110"/>
      <c r="E3" s="110"/>
      <c r="F3" s="110"/>
      <c r="G3" s="111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109" t="s">
        <v>455</v>
      </c>
      <c r="B5" s="110"/>
      <c r="C5" s="110"/>
      <c r="D5" s="110"/>
      <c r="E5" s="110"/>
      <c r="F5" s="110"/>
      <c r="G5" s="111"/>
    </row>
    <row r="6" spans="1:7" x14ac:dyDescent="0.25">
      <c r="A6" s="211" t="s">
        <v>544</v>
      </c>
      <c r="B6" s="35">
        <v>2022</v>
      </c>
      <c r="C6" s="207">
        <f>+B6+1</f>
        <v>2023</v>
      </c>
      <c r="D6" s="207">
        <f>+C6+1</f>
        <v>2024</v>
      </c>
      <c r="E6" s="207">
        <f>+D6+1</f>
        <v>2025</v>
      </c>
      <c r="F6" s="207">
        <f>+E6+1</f>
        <v>2026</v>
      </c>
      <c r="G6" s="207">
        <f>+F6+1</f>
        <v>2027</v>
      </c>
    </row>
    <row r="7" spans="1:7" ht="57.75" customHeight="1" x14ac:dyDescent="0.25">
      <c r="A7" s="212"/>
      <c r="B7" s="36" t="s">
        <v>533</v>
      </c>
      <c r="C7" s="208"/>
      <c r="D7" s="208"/>
      <c r="E7" s="208"/>
      <c r="F7" s="208"/>
      <c r="G7" s="208"/>
    </row>
    <row r="8" spans="1:7" x14ac:dyDescent="0.25">
      <c r="A8" s="26" t="s">
        <v>467</v>
      </c>
      <c r="B8" s="37">
        <f>SUM(B9:B17)</f>
        <v>0</v>
      </c>
      <c r="C8" s="37">
        <f t="shared" ref="C8:G8" si="0">SUM(C9:C17)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</row>
    <row r="9" spans="1:7" x14ac:dyDescent="0.25">
      <c r="A9" s="57" t="s">
        <v>545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546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468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469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547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470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471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472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473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474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545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546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468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469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547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470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471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475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473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476</v>
      </c>
      <c r="B30" s="38">
        <f t="shared" ref="B30:G30" si="2">B8+B19</f>
        <v>0</v>
      </c>
      <c r="C30" s="38">
        <f t="shared" si="2"/>
        <v>0</v>
      </c>
      <c r="D30" s="38">
        <f t="shared" si="2"/>
        <v>0</v>
      </c>
      <c r="E30" s="38">
        <f t="shared" si="2"/>
        <v>0</v>
      </c>
      <c r="F30" s="38">
        <f t="shared" si="2"/>
        <v>0</v>
      </c>
      <c r="G30" s="38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10" t="s">
        <v>477</v>
      </c>
      <c r="B1" s="210"/>
      <c r="C1" s="210"/>
      <c r="D1" s="210"/>
      <c r="E1" s="210"/>
      <c r="F1" s="210"/>
      <c r="G1" s="210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478</v>
      </c>
      <c r="B3" s="110"/>
      <c r="C3" s="110"/>
      <c r="D3" s="110"/>
      <c r="E3" s="110"/>
      <c r="F3" s="110"/>
      <c r="G3" s="111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214" t="s">
        <v>479</v>
      </c>
      <c r="B5" s="215">
        <v>2017</v>
      </c>
      <c r="C5" s="215">
        <f>+B5+1</f>
        <v>2018</v>
      </c>
      <c r="D5" s="215">
        <f>+C5+1</f>
        <v>2019</v>
      </c>
      <c r="E5" s="215">
        <f>+D5+1</f>
        <v>2020</v>
      </c>
      <c r="F5" s="215">
        <f>+E5+1</f>
        <v>2021</v>
      </c>
      <c r="G5" s="35">
        <f>+F5+1</f>
        <v>2022</v>
      </c>
    </row>
    <row r="6" spans="1:7" ht="32.25" x14ac:dyDescent="0.25">
      <c r="A6" s="197"/>
      <c r="B6" s="216"/>
      <c r="C6" s="216"/>
      <c r="D6" s="216"/>
      <c r="E6" s="216"/>
      <c r="F6" s="216"/>
      <c r="G6" s="36" t="s">
        <v>548</v>
      </c>
    </row>
    <row r="7" spans="1:7" x14ac:dyDescent="0.25">
      <c r="A7" s="61" t="s">
        <v>480</v>
      </c>
      <c r="B7" s="37">
        <f>SUM(B9:B19)</f>
        <v>0</v>
      </c>
      <c r="C7" s="37">
        <f>SUM(C8:C19)</f>
        <v>0</v>
      </c>
      <c r="D7" s="37">
        <f>SUM(D8:D19)</f>
        <v>0</v>
      </c>
      <c r="E7" s="37">
        <f>SUM(E8:E19)</f>
        <v>0</v>
      </c>
      <c r="F7" s="37">
        <f>SUM(F8:F19)</f>
        <v>0</v>
      </c>
      <c r="G7" s="37">
        <f>SUM(G8:G19)</f>
        <v>0</v>
      </c>
    </row>
    <row r="8" spans="1:7" x14ac:dyDescent="0.25">
      <c r="A8" s="62" t="s">
        <v>549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550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456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457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551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552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458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459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553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460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554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555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481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556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557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461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462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558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482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295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483</v>
      </c>
      <c r="B31" s="38">
        <f>B7+B21+B28</f>
        <v>0</v>
      </c>
      <c r="C31" s="38">
        <f t="shared" ref="C31:G31" si="2">C7+C21+C28</f>
        <v>0</v>
      </c>
      <c r="D31" s="38">
        <f t="shared" si="2"/>
        <v>0</v>
      </c>
      <c r="E31" s="38">
        <f t="shared" si="2"/>
        <v>0</v>
      </c>
      <c r="F31" s="38">
        <f t="shared" si="2"/>
        <v>0</v>
      </c>
      <c r="G31" s="38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463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559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464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213" t="s">
        <v>560</v>
      </c>
      <c r="B39" s="213"/>
      <c r="C39" s="213"/>
      <c r="D39" s="213"/>
      <c r="E39" s="213"/>
      <c r="F39" s="213"/>
      <c r="G39" s="213"/>
    </row>
    <row r="40" spans="1:7" x14ac:dyDescent="0.25">
      <c r="A40" s="213" t="s">
        <v>561</v>
      </c>
      <c r="B40" s="213"/>
      <c r="C40" s="213"/>
      <c r="D40" s="213"/>
      <c r="E40" s="213"/>
      <c r="F40" s="213"/>
      <c r="G40" s="213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10" t="s">
        <v>484</v>
      </c>
      <c r="B1" s="210"/>
      <c r="C1" s="210"/>
      <c r="D1" s="210"/>
      <c r="E1" s="210"/>
      <c r="F1" s="210"/>
      <c r="G1" s="210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485</v>
      </c>
      <c r="B3" s="110"/>
      <c r="C3" s="110"/>
      <c r="D3" s="110"/>
      <c r="E3" s="110"/>
      <c r="F3" s="110"/>
      <c r="G3" s="111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217" t="s">
        <v>544</v>
      </c>
      <c r="B5" s="215">
        <v>2017</v>
      </c>
      <c r="C5" s="215">
        <f>+B5+1</f>
        <v>2018</v>
      </c>
      <c r="D5" s="215">
        <f>+C5+1</f>
        <v>2019</v>
      </c>
      <c r="E5" s="215">
        <f>+D5+1</f>
        <v>2020</v>
      </c>
      <c r="F5" s="215">
        <f>+E5+1</f>
        <v>2021</v>
      </c>
      <c r="G5" s="35">
        <v>2022</v>
      </c>
    </row>
    <row r="6" spans="1:7" ht="48.75" customHeight="1" x14ac:dyDescent="0.25">
      <c r="A6" s="218"/>
      <c r="B6" s="216"/>
      <c r="C6" s="216"/>
      <c r="D6" s="216"/>
      <c r="E6" s="216"/>
      <c r="F6" s="216"/>
      <c r="G6" s="36" t="s">
        <v>562</v>
      </c>
    </row>
    <row r="7" spans="1:7" x14ac:dyDescent="0.25">
      <c r="A7" s="26" t="s">
        <v>467</v>
      </c>
      <c r="B7" s="37">
        <f>SUM(B8:B16)</f>
        <v>0</v>
      </c>
      <c r="C7" s="37">
        <f>SUM(C8:C16)</f>
        <v>0</v>
      </c>
      <c r="D7" s="37">
        <f>SUM(D8:D16)</f>
        <v>0</v>
      </c>
      <c r="E7" s="37">
        <f>SUM(E8:E16)</f>
        <v>0</v>
      </c>
      <c r="F7" s="37">
        <f>SUM(F8:F16)</f>
        <v>0</v>
      </c>
      <c r="G7" s="37">
        <f t="shared" ref="G7" si="0">SUM(G8:G16)</f>
        <v>0</v>
      </c>
    </row>
    <row r="8" spans="1:7" x14ac:dyDescent="0.25">
      <c r="A8" s="57" t="s">
        <v>545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546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468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469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547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470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471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472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474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545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546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468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469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547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470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471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475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473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563</v>
      </c>
      <c r="B29" s="38">
        <f>B7+B18</f>
        <v>0</v>
      </c>
      <c r="C29" s="38">
        <f t="shared" ref="C29:G29" si="2">C7+C18</f>
        <v>0</v>
      </c>
      <c r="D29" s="38">
        <f t="shared" si="2"/>
        <v>0</v>
      </c>
      <c r="E29" s="38">
        <f t="shared" si="2"/>
        <v>0</v>
      </c>
      <c r="F29" s="38">
        <f t="shared" si="2"/>
        <v>0</v>
      </c>
      <c r="G29" s="38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213" t="s">
        <v>560</v>
      </c>
      <c r="B32" s="213"/>
      <c r="C32" s="213"/>
      <c r="D32" s="213"/>
      <c r="E32" s="213"/>
      <c r="F32" s="213"/>
      <c r="G32" s="213"/>
    </row>
    <row r="33" spans="1:7" x14ac:dyDescent="0.25">
      <c r="A33" s="213" t="s">
        <v>561</v>
      </c>
      <c r="B33" s="213"/>
      <c r="C33" s="213"/>
      <c r="D33" s="213"/>
      <c r="E33" s="213"/>
      <c r="F33" s="213"/>
      <c r="G33" s="213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219" t="s">
        <v>486</v>
      </c>
      <c r="B1" s="219"/>
      <c r="C1" s="219"/>
      <c r="D1" s="219"/>
      <c r="E1" s="219"/>
      <c r="F1" s="219"/>
    </row>
    <row r="2" spans="1:6" ht="20.100000000000001" customHeight="1" x14ac:dyDescent="0.25">
      <c r="A2" s="106" t="str">
        <f>'Formato 1'!A2</f>
        <v>SISTEMA MUNICIPAL PARA EL DESARRROLLO INTEGRAL DE LA FAMILIA DE SAN FELIPE GUANAJUATO, Gobierno del Estado de Guanajuato (a)</v>
      </c>
      <c r="B2" s="130"/>
      <c r="C2" s="130"/>
      <c r="D2" s="130"/>
      <c r="E2" s="130"/>
      <c r="F2" s="131"/>
    </row>
    <row r="3" spans="1:6" ht="29.25" customHeight="1" x14ac:dyDescent="0.25">
      <c r="A3" s="132" t="s">
        <v>487</v>
      </c>
      <c r="B3" s="133"/>
      <c r="C3" s="133"/>
      <c r="D3" s="133"/>
      <c r="E3" s="133"/>
      <c r="F3" s="134"/>
    </row>
    <row r="4" spans="1:6" ht="35.25" customHeight="1" x14ac:dyDescent="0.25">
      <c r="A4" s="117"/>
      <c r="B4" s="117" t="s">
        <v>488</v>
      </c>
      <c r="C4" s="117" t="s">
        <v>489</v>
      </c>
      <c r="D4" s="117" t="s">
        <v>490</v>
      </c>
      <c r="E4" s="117" t="s">
        <v>491</v>
      </c>
      <c r="F4" s="117" t="s">
        <v>492</v>
      </c>
    </row>
    <row r="5" spans="1:6" ht="12.75" customHeight="1" x14ac:dyDescent="0.25">
      <c r="A5" s="18" t="s">
        <v>493</v>
      </c>
      <c r="B5" s="52"/>
      <c r="C5" s="52"/>
      <c r="D5" s="52"/>
      <c r="E5" s="52"/>
      <c r="F5" s="52"/>
    </row>
    <row r="6" spans="1:6" ht="30" x14ac:dyDescent="0.25">
      <c r="A6" s="58" t="s">
        <v>494</v>
      </c>
      <c r="B6" s="59"/>
      <c r="C6" s="59"/>
      <c r="D6" s="59"/>
      <c r="E6" s="59"/>
      <c r="F6" s="59"/>
    </row>
    <row r="7" spans="1:6" ht="15" x14ac:dyDescent="0.25">
      <c r="A7" s="58" t="s">
        <v>495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8" t="s">
        <v>496</v>
      </c>
      <c r="B9" s="44"/>
      <c r="C9" s="44"/>
      <c r="D9" s="44"/>
      <c r="E9" s="44"/>
      <c r="F9" s="44"/>
    </row>
    <row r="10" spans="1:6" ht="15" x14ac:dyDescent="0.25">
      <c r="A10" s="58" t="s">
        <v>497</v>
      </c>
      <c r="B10" s="59"/>
      <c r="C10" s="59"/>
      <c r="D10" s="59"/>
      <c r="E10" s="59"/>
      <c r="F10" s="59"/>
    </row>
    <row r="11" spans="1:6" ht="15" x14ac:dyDescent="0.25">
      <c r="A11" s="79" t="s">
        <v>498</v>
      </c>
      <c r="B11" s="59"/>
      <c r="C11" s="59"/>
      <c r="D11" s="59"/>
      <c r="E11" s="59"/>
      <c r="F11" s="59"/>
    </row>
    <row r="12" spans="1:6" ht="15" x14ac:dyDescent="0.25">
      <c r="A12" s="79" t="s">
        <v>499</v>
      </c>
      <c r="B12" s="59"/>
      <c r="C12" s="59"/>
      <c r="D12" s="59"/>
      <c r="E12" s="59"/>
      <c r="F12" s="59"/>
    </row>
    <row r="13" spans="1:6" ht="15" x14ac:dyDescent="0.25">
      <c r="A13" s="79" t="s">
        <v>500</v>
      </c>
      <c r="B13" s="59"/>
      <c r="C13" s="59"/>
      <c r="D13" s="59"/>
      <c r="E13" s="59"/>
      <c r="F13" s="59"/>
    </row>
    <row r="14" spans="1:6" ht="15" x14ac:dyDescent="0.25">
      <c r="A14" s="58" t="s">
        <v>501</v>
      </c>
      <c r="B14" s="59"/>
      <c r="C14" s="59"/>
      <c r="D14" s="59"/>
      <c r="E14" s="59"/>
      <c r="F14" s="59"/>
    </row>
    <row r="15" spans="1:6" ht="15" x14ac:dyDescent="0.25">
      <c r="A15" s="79" t="s">
        <v>498</v>
      </c>
      <c r="B15" s="59"/>
      <c r="C15" s="59"/>
      <c r="D15" s="59"/>
      <c r="E15" s="59"/>
      <c r="F15" s="59"/>
    </row>
    <row r="16" spans="1:6" ht="15" x14ac:dyDescent="0.25">
      <c r="A16" s="79" t="s">
        <v>499</v>
      </c>
      <c r="B16" s="59"/>
      <c r="C16" s="59"/>
      <c r="D16" s="59"/>
      <c r="E16" s="59"/>
      <c r="F16" s="59"/>
    </row>
    <row r="17" spans="1:6" ht="15" x14ac:dyDescent="0.25">
      <c r="A17" s="79" t="s">
        <v>500</v>
      </c>
      <c r="B17" s="59"/>
      <c r="C17" s="59"/>
      <c r="D17" s="59"/>
      <c r="E17" s="59"/>
      <c r="F17" s="59"/>
    </row>
    <row r="18" spans="1:6" ht="15" x14ac:dyDescent="0.25">
      <c r="A18" s="58" t="s">
        <v>502</v>
      </c>
      <c r="B18" s="118"/>
      <c r="C18" s="59"/>
      <c r="D18" s="59"/>
      <c r="E18" s="59"/>
      <c r="F18" s="59"/>
    </row>
    <row r="19" spans="1:6" ht="15" x14ac:dyDescent="0.25">
      <c r="A19" s="58" t="s">
        <v>503</v>
      </c>
      <c r="B19" s="59"/>
      <c r="C19" s="59"/>
      <c r="D19" s="59"/>
      <c r="E19" s="59"/>
      <c r="F19" s="59"/>
    </row>
    <row r="20" spans="1:6" ht="30" x14ac:dyDescent="0.25">
      <c r="A20" s="58" t="s">
        <v>504</v>
      </c>
      <c r="B20" s="119"/>
      <c r="C20" s="119"/>
      <c r="D20" s="119"/>
      <c r="E20" s="119"/>
      <c r="F20" s="119"/>
    </row>
    <row r="21" spans="1:6" ht="30" x14ac:dyDescent="0.25">
      <c r="A21" s="58" t="s">
        <v>505</v>
      </c>
      <c r="B21" s="119"/>
      <c r="C21" s="119"/>
      <c r="D21" s="119"/>
      <c r="E21" s="119"/>
      <c r="F21" s="119"/>
    </row>
    <row r="22" spans="1:6" ht="30" x14ac:dyDescent="0.25">
      <c r="A22" s="58" t="s">
        <v>506</v>
      </c>
      <c r="B22" s="119"/>
      <c r="C22" s="119"/>
      <c r="D22" s="119"/>
      <c r="E22" s="119"/>
      <c r="F22" s="119"/>
    </row>
    <row r="23" spans="1:6" ht="15" x14ac:dyDescent="0.25">
      <c r="A23" s="58" t="s">
        <v>507</v>
      </c>
      <c r="B23" s="119"/>
      <c r="C23" s="119"/>
      <c r="D23" s="119"/>
      <c r="E23" s="119"/>
      <c r="F23" s="119"/>
    </row>
    <row r="24" spans="1:6" ht="15" x14ac:dyDescent="0.25">
      <c r="A24" s="58" t="s">
        <v>508</v>
      </c>
      <c r="B24" s="120"/>
      <c r="C24" s="59"/>
      <c r="D24" s="59"/>
      <c r="E24" s="59"/>
      <c r="F24" s="59"/>
    </row>
    <row r="25" spans="1:6" ht="15" x14ac:dyDescent="0.25">
      <c r="A25" s="58" t="s">
        <v>509</v>
      </c>
      <c r="B25" s="120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8" t="s">
        <v>510</v>
      </c>
      <c r="B27" s="44"/>
      <c r="C27" s="44"/>
      <c r="D27" s="44"/>
      <c r="E27" s="44"/>
      <c r="F27" s="44"/>
    </row>
    <row r="28" spans="1:6" ht="15" x14ac:dyDescent="0.25">
      <c r="A28" s="58" t="s">
        <v>511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8" t="s">
        <v>512</v>
      </c>
      <c r="B30" s="44"/>
      <c r="C30" s="44"/>
      <c r="D30" s="44"/>
      <c r="E30" s="44"/>
      <c r="F30" s="44"/>
    </row>
    <row r="31" spans="1:6" ht="15" x14ac:dyDescent="0.25">
      <c r="A31" s="58" t="s">
        <v>497</v>
      </c>
      <c r="B31" s="59"/>
      <c r="C31" s="59"/>
      <c r="D31" s="59"/>
      <c r="E31" s="59"/>
      <c r="F31" s="59"/>
    </row>
    <row r="32" spans="1:6" ht="15" x14ac:dyDescent="0.25">
      <c r="A32" s="58" t="s">
        <v>501</v>
      </c>
      <c r="B32" s="59"/>
      <c r="C32" s="59"/>
      <c r="D32" s="59"/>
      <c r="E32" s="59"/>
      <c r="F32" s="59"/>
    </row>
    <row r="33" spans="1:6" ht="15" x14ac:dyDescent="0.25">
      <c r="A33" s="58" t="s">
        <v>513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8" t="s">
        <v>514</v>
      </c>
      <c r="B35" s="44"/>
      <c r="C35" s="44"/>
      <c r="D35" s="44"/>
      <c r="E35" s="44"/>
      <c r="F35" s="44"/>
    </row>
    <row r="36" spans="1:6" ht="15" x14ac:dyDescent="0.25">
      <c r="A36" s="58" t="s">
        <v>515</v>
      </c>
      <c r="B36" s="59"/>
      <c r="C36" s="59"/>
      <c r="D36" s="59"/>
      <c r="E36" s="59"/>
      <c r="F36" s="59"/>
    </row>
    <row r="37" spans="1:6" ht="15" x14ac:dyDescent="0.25">
      <c r="A37" s="58" t="s">
        <v>516</v>
      </c>
      <c r="B37" s="59"/>
      <c r="C37" s="59"/>
      <c r="D37" s="59"/>
      <c r="E37" s="59"/>
      <c r="F37" s="59"/>
    </row>
    <row r="38" spans="1:6" ht="15" x14ac:dyDescent="0.25">
      <c r="A38" s="58" t="s">
        <v>517</v>
      </c>
      <c r="B38" s="120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8" t="s">
        <v>518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8" t="s">
        <v>519</v>
      </c>
      <c r="B42" s="44"/>
      <c r="C42" s="44"/>
      <c r="D42" s="44"/>
      <c r="E42" s="44"/>
      <c r="F42" s="44"/>
    </row>
    <row r="43" spans="1:6" ht="15" x14ac:dyDescent="0.25">
      <c r="A43" s="58" t="s">
        <v>520</v>
      </c>
      <c r="B43" s="59"/>
      <c r="C43" s="59"/>
      <c r="D43" s="59"/>
      <c r="E43" s="59"/>
      <c r="F43" s="59"/>
    </row>
    <row r="44" spans="1:6" ht="15" x14ac:dyDescent="0.25">
      <c r="A44" s="58" t="s">
        <v>521</v>
      </c>
      <c r="B44" s="59"/>
      <c r="C44" s="59"/>
      <c r="D44" s="59"/>
      <c r="E44" s="59"/>
      <c r="F44" s="59"/>
    </row>
    <row r="45" spans="1:6" ht="15" x14ac:dyDescent="0.25">
      <c r="A45" s="58" t="s">
        <v>522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8" t="s">
        <v>523</v>
      </c>
      <c r="B47" s="44"/>
      <c r="C47" s="44"/>
      <c r="D47" s="44"/>
      <c r="E47" s="44"/>
      <c r="F47" s="44"/>
    </row>
    <row r="48" spans="1:6" ht="15" x14ac:dyDescent="0.25">
      <c r="A48" s="58" t="s">
        <v>521</v>
      </c>
      <c r="B48" s="119"/>
      <c r="C48" s="119"/>
      <c r="D48" s="119"/>
      <c r="E48" s="119"/>
      <c r="F48" s="119"/>
    </row>
    <row r="49" spans="1:6" ht="15" x14ac:dyDescent="0.25">
      <c r="A49" s="58" t="s">
        <v>522</v>
      </c>
      <c r="B49" s="119"/>
      <c r="C49" s="119"/>
      <c r="D49" s="119"/>
      <c r="E49" s="119"/>
      <c r="F49" s="119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8" t="s">
        <v>524</v>
      </c>
      <c r="B51" s="44"/>
      <c r="C51" s="44"/>
      <c r="D51" s="44"/>
      <c r="E51" s="44"/>
      <c r="F51" s="44"/>
    </row>
    <row r="52" spans="1:6" ht="15" x14ac:dyDescent="0.25">
      <c r="A52" s="58" t="s">
        <v>521</v>
      </c>
      <c r="B52" s="59"/>
      <c r="C52" s="59"/>
      <c r="D52" s="59"/>
      <c r="E52" s="59"/>
      <c r="F52" s="59"/>
    </row>
    <row r="53" spans="1:6" ht="15" x14ac:dyDescent="0.25">
      <c r="A53" s="58" t="s">
        <v>522</v>
      </c>
      <c r="B53" s="59"/>
      <c r="C53" s="59"/>
      <c r="D53" s="59"/>
      <c r="E53" s="59"/>
      <c r="F53" s="59"/>
    </row>
    <row r="54" spans="1:6" ht="15" x14ac:dyDescent="0.25">
      <c r="A54" s="58" t="s">
        <v>525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8" t="s">
        <v>526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521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522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8" t="s">
        <v>527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528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529</v>
      </c>
      <c r="B62" s="120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8" t="s">
        <v>530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531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532</v>
      </c>
      <c r="B66" s="59"/>
      <c r="C66" s="59"/>
      <c r="D66" s="59"/>
      <c r="E66" s="59"/>
      <c r="F66" s="59"/>
    </row>
    <row r="67" spans="1:6" ht="20.100000000000001" customHeight="1" x14ac:dyDescent="0.25">
      <c r="A67" s="116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L17" sqref="L17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86" t="s">
        <v>124</v>
      </c>
      <c r="B1" s="187"/>
      <c r="C1" s="187"/>
      <c r="D1" s="187"/>
      <c r="E1" s="187"/>
      <c r="F1" s="187"/>
      <c r="G1" s="187"/>
      <c r="H1" s="188"/>
    </row>
    <row r="2" spans="1:8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7"/>
      <c r="H2" s="108"/>
    </row>
    <row r="3" spans="1:8" ht="15" customHeight="1" x14ac:dyDescent="0.25">
      <c r="A3" s="109" t="s">
        <v>125</v>
      </c>
      <c r="B3" s="110"/>
      <c r="C3" s="110"/>
      <c r="D3" s="110"/>
      <c r="E3" s="110"/>
      <c r="F3" s="110"/>
      <c r="G3" s="110"/>
      <c r="H3" s="111"/>
    </row>
    <row r="4" spans="1:8" ht="15" customHeight="1" x14ac:dyDescent="0.25">
      <c r="A4" s="109" t="str">
        <f>'Formato 1'!A4</f>
        <v>Al 31 de Diciembre de 2024 y al 31 de Diciembre de 2025 (b)</v>
      </c>
      <c r="B4" s="110"/>
      <c r="C4" s="110"/>
      <c r="D4" s="110"/>
      <c r="E4" s="110"/>
      <c r="F4" s="110"/>
      <c r="G4" s="110"/>
      <c r="H4" s="111"/>
    </row>
    <row r="5" spans="1:8" x14ac:dyDescent="0.25">
      <c r="A5" s="112" t="s">
        <v>2</v>
      </c>
      <c r="B5" s="113"/>
      <c r="C5" s="113"/>
      <c r="D5" s="113"/>
      <c r="E5" s="113"/>
      <c r="F5" s="113"/>
      <c r="G5" s="113"/>
      <c r="H5" s="114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98"/>
      <c r="B7" s="99"/>
      <c r="C7" s="99"/>
      <c r="D7" s="99"/>
      <c r="E7" s="99"/>
      <c r="F7" s="99"/>
      <c r="G7" s="99"/>
      <c r="H7" s="99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0" t="s">
        <v>135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25">
      <c r="A10" s="101" t="s">
        <v>136</v>
      </c>
      <c r="B10" s="102">
        <v>0</v>
      </c>
      <c r="C10" s="46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</row>
    <row r="11" spans="1:8" x14ac:dyDescent="0.25">
      <c r="A11" s="101" t="s">
        <v>137</v>
      </c>
      <c r="B11" s="102">
        <v>0</v>
      </c>
      <c r="C11" s="46">
        <v>0</v>
      </c>
      <c r="D11" s="102">
        <v>0</v>
      </c>
      <c r="E11" s="102">
        <v>0</v>
      </c>
      <c r="F11" s="102">
        <v>0</v>
      </c>
      <c r="G11" s="46">
        <v>0</v>
      </c>
      <c r="H11" s="46">
        <v>0</v>
      </c>
    </row>
    <row r="12" spans="1:8" ht="16.5" customHeight="1" x14ac:dyDescent="0.25">
      <c r="A12" s="101" t="s">
        <v>138</v>
      </c>
      <c r="B12" s="102">
        <v>0</v>
      </c>
      <c r="C12" s="46">
        <v>0</v>
      </c>
      <c r="D12" s="102">
        <v>0</v>
      </c>
      <c r="E12" s="102">
        <v>0</v>
      </c>
      <c r="F12" s="102">
        <v>0</v>
      </c>
      <c r="G12" s="46">
        <v>0</v>
      </c>
      <c r="H12" s="46">
        <v>0</v>
      </c>
    </row>
    <row r="13" spans="1:8" x14ac:dyDescent="0.25">
      <c r="A13" s="100" t="s">
        <v>139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25">
      <c r="A14" s="101" t="s">
        <v>140</v>
      </c>
      <c r="B14" s="102">
        <v>0</v>
      </c>
      <c r="C14" s="46">
        <v>0</v>
      </c>
      <c r="D14" s="102">
        <v>0</v>
      </c>
      <c r="E14" s="102">
        <v>0</v>
      </c>
      <c r="F14" s="102">
        <v>0</v>
      </c>
      <c r="G14" s="46">
        <v>0</v>
      </c>
      <c r="H14" s="46">
        <v>0</v>
      </c>
    </row>
    <row r="15" spans="1:8" ht="15" customHeight="1" x14ac:dyDescent="0.25">
      <c r="A15" s="101" t="s">
        <v>141</v>
      </c>
      <c r="B15" s="102">
        <v>0</v>
      </c>
      <c r="C15" s="46">
        <v>0</v>
      </c>
      <c r="D15" s="102">
        <v>0</v>
      </c>
      <c r="E15" s="102">
        <v>0</v>
      </c>
      <c r="F15" s="102">
        <v>0</v>
      </c>
      <c r="G15" s="46">
        <v>0</v>
      </c>
      <c r="H15" s="46">
        <v>0</v>
      </c>
    </row>
    <row r="16" spans="1:8" x14ac:dyDescent="0.25">
      <c r="A16" s="101" t="s">
        <v>142</v>
      </c>
      <c r="B16" s="102">
        <v>0</v>
      </c>
      <c r="C16" s="46">
        <v>0</v>
      </c>
      <c r="D16" s="102">
        <v>0</v>
      </c>
      <c r="E16" s="102">
        <v>0</v>
      </c>
      <c r="F16" s="102">
        <v>0</v>
      </c>
      <c r="G16" s="46">
        <v>0</v>
      </c>
      <c r="H16" s="46">
        <v>0</v>
      </c>
    </row>
    <row r="17" spans="1:8" x14ac:dyDescent="0.25">
      <c r="A17" s="103"/>
      <c r="B17" s="87"/>
      <c r="C17" s="87"/>
      <c r="D17" s="87"/>
      <c r="E17" s="87"/>
      <c r="F17" s="87"/>
      <c r="G17" s="87"/>
      <c r="H17" s="87"/>
    </row>
    <row r="18" spans="1:8" x14ac:dyDescent="0.25">
      <c r="A18" s="8" t="s">
        <v>143</v>
      </c>
      <c r="B18" s="137">
        <v>4914310.3099999996</v>
      </c>
      <c r="C18" s="104"/>
      <c r="D18" s="104"/>
      <c r="E18" s="104"/>
      <c r="F18" s="137">
        <v>5092637.01</v>
      </c>
      <c r="G18" s="104"/>
      <c r="H18" s="104"/>
    </row>
    <row r="19" spans="1:8" ht="16.5" customHeight="1" x14ac:dyDescent="0.25">
      <c r="A19" s="103"/>
      <c r="B19" s="87"/>
      <c r="C19" s="87"/>
      <c r="D19" s="87"/>
      <c r="E19" s="87"/>
      <c r="F19" s="87"/>
      <c r="G19" s="87"/>
      <c r="H19" s="87"/>
    </row>
    <row r="20" spans="1:8" ht="14.45" customHeight="1" x14ac:dyDescent="0.25">
      <c r="A20" s="8" t="s">
        <v>144</v>
      </c>
      <c r="B20" s="4">
        <f t="shared" ref="B20:H20" si="3">B8+B18</f>
        <v>4914310.3099999996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5092637.01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3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5" t="s">
        <v>146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25">
      <c r="A24" s="105" t="s">
        <v>147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25">
      <c r="A25" s="105" t="s">
        <v>148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25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5" t="s">
        <v>150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25">
      <c r="A29" s="105" t="s">
        <v>151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25">
      <c r="A30" s="105" t="s">
        <v>152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25">
      <c r="A31" s="10" t="s">
        <v>153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192" t="s">
        <v>154</v>
      </c>
      <c r="B33" s="192"/>
      <c r="C33" s="192"/>
      <c r="D33" s="192"/>
      <c r="E33" s="192"/>
      <c r="F33" s="192"/>
      <c r="G33" s="192"/>
      <c r="H33" s="192"/>
    </row>
    <row r="34" spans="1:8" ht="14.45" customHeight="1" x14ac:dyDescent="0.25">
      <c r="A34" s="192"/>
      <c r="B34" s="192"/>
      <c r="C34" s="192"/>
      <c r="D34" s="192"/>
      <c r="E34" s="192"/>
      <c r="F34" s="192"/>
      <c r="G34" s="192"/>
      <c r="H34" s="192"/>
    </row>
    <row r="35" spans="1:8" ht="14.45" customHeight="1" x14ac:dyDescent="0.25">
      <c r="A35" s="192"/>
      <c r="B35" s="192"/>
      <c r="C35" s="192"/>
      <c r="D35" s="192"/>
      <c r="E35" s="192"/>
      <c r="F35" s="192"/>
      <c r="G35" s="192"/>
      <c r="H35" s="192"/>
    </row>
    <row r="36" spans="1:8" ht="14.45" customHeight="1" x14ac:dyDescent="0.25">
      <c r="A36" s="192"/>
      <c r="B36" s="192"/>
      <c r="C36" s="192"/>
      <c r="D36" s="192"/>
      <c r="E36" s="192"/>
      <c r="F36" s="192"/>
      <c r="G36" s="192"/>
      <c r="H36" s="192"/>
    </row>
    <row r="37" spans="1:8" ht="14.45" customHeight="1" x14ac:dyDescent="0.25">
      <c r="A37" s="192"/>
      <c r="B37" s="192"/>
      <c r="C37" s="192"/>
      <c r="D37" s="192"/>
      <c r="E37" s="192"/>
      <c r="F37" s="192"/>
      <c r="G37" s="192"/>
      <c r="H37" s="192"/>
    </row>
    <row r="38" spans="1:8" x14ac:dyDescent="0.25">
      <c r="A38" s="60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5" t="s">
        <v>162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5" t="s">
        <v>163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5" t="s">
        <v>164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153</v>
      </c>
      <c r="B45" s="53"/>
      <c r="C45" s="53"/>
      <c r="D45" s="53"/>
      <c r="E45" s="53"/>
      <c r="F45" s="53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86" t="s">
        <v>165</v>
      </c>
      <c r="B1" s="187"/>
      <c r="C1" s="187"/>
      <c r="D1" s="187"/>
      <c r="E1" s="187"/>
      <c r="F1" s="187"/>
      <c r="G1" s="187"/>
      <c r="H1" s="187"/>
      <c r="I1" s="187"/>
      <c r="J1" s="187"/>
      <c r="K1" s="188"/>
    </row>
    <row r="2" spans="1:11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</row>
    <row r="3" spans="1:11" x14ac:dyDescent="0.25">
      <c r="A3" s="109" t="s">
        <v>166</v>
      </c>
      <c r="B3" s="110"/>
      <c r="C3" s="110"/>
      <c r="D3" s="110"/>
      <c r="E3" s="110"/>
      <c r="F3" s="110"/>
      <c r="G3" s="110"/>
      <c r="H3" s="110"/>
      <c r="I3" s="110"/>
      <c r="J3" s="110"/>
      <c r="K3" s="111"/>
    </row>
    <row r="4" spans="1:11" x14ac:dyDescent="0.25">
      <c r="A4" s="109" t="s">
        <v>585</v>
      </c>
      <c r="B4" s="110"/>
      <c r="C4" s="110"/>
      <c r="D4" s="110"/>
      <c r="E4" s="110"/>
      <c r="F4" s="110"/>
      <c r="G4" s="110"/>
      <c r="H4" s="110"/>
      <c r="I4" s="110"/>
      <c r="J4" s="110"/>
      <c r="K4" s="111"/>
    </row>
    <row r="5" spans="1:11" x14ac:dyDescent="0.25">
      <c r="A5" s="109" t="s">
        <v>2</v>
      </c>
      <c r="B5" s="110"/>
      <c r="C5" s="110"/>
      <c r="D5" s="110"/>
      <c r="E5" s="110"/>
      <c r="F5" s="110"/>
      <c r="G5" s="110"/>
      <c r="H5" s="110"/>
      <c r="I5" s="110"/>
      <c r="J5" s="110"/>
      <c r="K5" s="111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178</v>
      </c>
      <c r="B8" s="95"/>
      <c r="C8" s="95"/>
      <c r="D8" s="95"/>
      <c r="E8" s="4">
        <f>SUM(E9:E12)</f>
        <v>0</v>
      </c>
      <c r="F8" s="95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6" t="s">
        <v>179</v>
      </c>
      <c r="B9" s="97"/>
      <c r="C9" s="97"/>
      <c r="D9" s="97"/>
      <c r="E9" s="46">
        <v>0</v>
      </c>
      <c r="F9" s="59"/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25">
      <c r="A10" s="96" t="s">
        <v>180</v>
      </c>
      <c r="B10" s="97"/>
      <c r="C10" s="97"/>
      <c r="D10" s="97"/>
      <c r="E10" s="46">
        <v>0</v>
      </c>
      <c r="F10" s="59"/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25">
      <c r="A11" s="96" t="s">
        <v>181</v>
      </c>
      <c r="B11" s="97"/>
      <c r="C11" s="97"/>
      <c r="D11" s="97"/>
      <c r="E11" s="46">
        <v>0</v>
      </c>
      <c r="F11" s="59"/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25">
      <c r="A12" s="96" t="s">
        <v>182</v>
      </c>
      <c r="B12" s="97"/>
      <c r="C12" s="97"/>
      <c r="D12" s="97"/>
      <c r="E12" s="46">
        <v>0</v>
      </c>
      <c r="F12" s="59"/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25">
      <c r="A13" s="135" t="s">
        <v>153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183</v>
      </c>
      <c r="B14" s="95"/>
      <c r="C14" s="95"/>
      <c r="D14" s="95"/>
      <c r="E14" s="4">
        <f>SUM(E15:E18)</f>
        <v>0</v>
      </c>
      <c r="F14" s="95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6" t="s">
        <v>184</v>
      </c>
      <c r="B15" s="97"/>
      <c r="C15" s="97"/>
      <c r="D15" s="97"/>
      <c r="E15" s="46">
        <v>0</v>
      </c>
      <c r="F15" s="59"/>
      <c r="G15" s="46">
        <v>0</v>
      </c>
      <c r="H15" s="46">
        <v>0</v>
      </c>
      <c r="I15" s="46">
        <v>0</v>
      </c>
      <c r="J15" s="46">
        <v>0</v>
      </c>
      <c r="K15" s="46">
        <v>0</v>
      </c>
    </row>
    <row r="16" spans="1:11" x14ac:dyDescent="0.25">
      <c r="A16" s="96" t="s">
        <v>185</v>
      </c>
      <c r="B16" s="97"/>
      <c r="C16" s="97"/>
      <c r="D16" s="97"/>
      <c r="E16" s="46">
        <v>0</v>
      </c>
      <c r="F16" s="59"/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25">
      <c r="A17" s="96" t="s">
        <v>186</v>
      </c>
      <c r="B17" s="97"/>
      <c r="C17" s="97"/>
      <c r="D17" s="97"/>
      <c r="E17" s="46">
        <v>0</v>
      </c>
      <c r="F17" s="59"/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25">
      <c r="A18" s="96" t="s">
        <v>187</v>
      </c>
      <c r="B18" s="97"/>
      <c r="C18" s="97"/>
      <c r="D18" s="97"/>
      <c r="E18" s="46">
        <v>0</v>
      </c>
      <c r="F18" s="59"/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25">
      <c r="A19" s="135" t="s">
        <v>153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188</v>
      </c>
      <c r="B20" s="95"/>
      <c r="C20" s="95"/>
      <c r="D20" s="95"/>
      <c r="E20" s="4">
        <f>SUM(E8,E14)</f>
        <v>0</v>
      </c>
      <c r="F20" s="95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opLeftCell="A10" zoomScaleNormal="100" workbookViewId="0">
      <selection activeCell="C53" sqref="C53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86" t="s">
        <v>189</v>
      </c>
      <c r="B1" s="187"/>
      <c r="C1" s="187"/>
      <c r="D1" s="188"/>
    </row>
    <row r="2" spans="1:4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8"/>
    </row>
    <row r="3" spans="1:4" x14ac:dyDescent="0.25">
      <c r="A3" s="109" t="s">
        <v>190</v>
      </c>
      <c r="B3" s="110"/>
      <c r="C3" s="110"/>
      <c r="D3" s="111"/>
    </row>
    <row r="4" spans="1:4" x14ac:dyDescent="0.25">
      <c r="A4" s="109" t="str">
        <f>'Formato 3'!A4</f>
        <v>Del 1 de Enero al 31 de diciembre de 2025 (b)</v>
      </c>
      <c r="B4" s="110"/>
      <c r="C4" s="110"/>
      <c r="D4" s="111"/>
    </row>
    <row r="5" spans="1:4" x14ac:dyDescent="0.25">
      <c r="A5" s="112" t="s">
        <v>2</v>
      </c>
      <c r="B5" s="113"/>
      <c r="C5" s="113"/>
      <c r="D5" s="114"/>
    </row>
    <row r="6" spans="1:4" ht="15" customHeight="1" x14ac:dyDescent="0.25"/>
    <row r="7" spans="1:4" ht="30" x14ac:dyDescent="0.25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4">
        <f>SUM(B9:B11)</f>
        <v>17739091.649999999</v>
      </c>
      <c r="C8" s="14">
        <f>SUM(C9:C11)</f>
        <v>20178339.710000001</v>
      </c>
      <c r="D8" s="14">
        <f>SUM(D9:D11)</f>
        <v>20178339.710000001</v>
      </c>
    </row>
    <row r="9" spans="1:4" x14ac:dyDescent="0.25">
      <c r="A9" s="57" t="s">
        <v>195</v>
      </c>
      <c r="B9" s="139">
        <v>17739091.649999999</v>
      </c>
      <c r="C9" s="139">
        <v>20178339.710000001</v>
      </c>
      <c r="D9" s="139">
        <v>20178339.710000001</v>
      </c>
    </row>
    <row r="10" spans="1:4" x14ac:dyDescent="0.25">
      <c r="A10" s="57" t="s">
        <v>196</v>
      </c>
      <c r="B10" s="90">
        <v>0</v>
      </c>
      <c r="C10" s="90">
        <v>0</v>
      </c>
      <c r="D10" s="90">
        <v>0</v>
      </c>
    </row>
    <row r="11" spans="1:4" x14ac:dyDescent="0.25">
      <c r="A11" s="57" t="s">
        <v>197</v>
      </c>
      <c r="B11" s="90">
        <f>B44</f>
        <v>0</v>
      </c>
      <c r="C11" s="90">
        <f>C44</f>
        <v>0</v>
      </c>
      <c r="D11" s="90">
        <f>D44</f>
        <v>0</v>
      </c>
    </row>
    <row r="12" spans="1:4" x14ac:dyDescent="0.25">
      <c r="A12" s="45"/>
      <c r="B12" s="87"/>
      <c r="C12" s="87"/>
      <c r="D12" s="87"/>
    </row>
    <row r="13" spans="1:4" x14ac:dyDescent="0.25">
      <c r="A13" s="3" t="s">
        <v>198</v>
      </c>
      <c r="B13" s="14">
        <f>B14+B15</f>
        <v>17739091.649999999</v>
      </c>
      <c r="C13" s="14">
        <f>C14+C15</f>
        <v>20734071.68</v>
      </c>
      <c r="D13" s="14">
        <f>D14+D15</f>
        <v>20378670.780000001</v>
      </c>
    </row>
    <row r="14" spans="1:4" x14ac:dyDescent="0.25">
      <c r="A14" s="57" t="s">
        <v>199</v>
      </c>
      <c r="B14" s="139">
        <v>17739091.649999999</v>
      </c>
      <c r="C14" s="139">
        <v>20734071.68</v>
      </c>
      <c r="D14" s="139">
        <v>20378670.780000001</v>
      </c>
    </row>
    <row r="15" spans="1:4" x14ac:dyDescent="0.25">
      <c r="A15" s="57" t="s">
        <v>200</v>
      </c>
      <c r="B15" s="90">
        <v>0</v>
      </c>
      <c r="C15" s="90">
        <v>0</v>
      </c>
      <c r="D15" s="90">
        <v>0</v>
      </c>
    </row>
    <row r="16" spans="1:4" x14ac:dyDescent="0.25">
      <c r="A16" s="45"/>
      <c r="B16" s="87"/>
      <c r="C16" s="87"/>
      <c r="D16" s="87"/>
    </row>
    <row r="17" spans="1:4" x14ac:dyDescent="0.25">
      <c r="A17" s="3" t="s">
        <v>201</v>
      </c>
      <c r="B17" s="15">
        <v>0</v>
      </c>
      <c r="C17" s="14">
        <f>C18+C19</f>
        <v>1055978.79</v>
      </c>
      <c r="D17" s="14">
        <f>D18+D19</f>
        <v>1055978.79</v>
      </c>
    </row>
    <row r="18" spans="1:4" x14ac:dyDescent="0.25">
      <c r="A18" s="57" t="s">
        <v>202</v>
      </c>
      <c r="B18" s="16">
        <v>0</v>
      </c>
      <c r="C18" s="139">
        <v>1055978.79</v>
      </c>
      <c r="D18" s="139">
        <v>1055978.79</v>
      </c>
    </row>
    <row r="19" spans="1:4" x14ac:dyDescent="0.25">
      <c r="A19" s="57" t="s">
        <v>203</v>
      </c>
      <c r="B19" s="16">
        <v>0</v>
      </c>
      <c r="C19" s="46">
        <v>0</v>
      </c>
      <c r="D19" s="46">
        <v>0</v>
      </c>
    </row>
    <row r="20" spans="1:4" x14ac:dyDescent="0.25">
      <c r="A20" s="45"/>
      <c r="B20" s="87"/>
      <c r="C20" s="87"/>
      <c r="D20" s="87"/>
    </row>
    <row r="21" spans="1:4" x14ac:dyDescent="0.25">
      <c r="A21" s="3" t="s">
        <v>204</v>
      </c>
      <c r="B21" s="14">
        <f>B8-B13+B17</f>
        <v>0</v>
      </c>
      <c r="C21" s="14">
        <f>C8-C13+C17</f>
        <v>500246.82000000123</v>
      </c>
      <c r="D21" s="14">
        <f>D8-D13+D17</f>
        <v>855647.71999999974</v>
      </c>
    </row>
    <row r="22" spans="1:4" x14ac:dyDescent="0.25">
      <c r="A22" s="3"/>
      <c r="B22" s="87"/>
      <c r="C22" s="87"/>
      <c r="D22" s="87"/>
    </row>
    <row r="23" spans="1:4" x14ac:dyDescent="0.25">
      <c r="A23" s="3" t="s">
        <v>205</v>
      </c>
      <c r="B23" s="14">
        <f>B21-B11</f>
        <v>0</v>
      </c>
      <c r="C23" s="14">
        <f>C21-C11</f>
        <v>500246.82000000123</v>
      </c>
      <c r="D23" s="14">
        <f>D21-D11</f>
        <v>855647.71999999974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206</v>
      </c>
      <c r="B25" s="14">
        <f>B23-B17</f>
        <v>0</v>
      </c>
      <c r="C25" s="14">
        <f>C23-C17</f>
        <v>-555731.96999999881</v>
      </c>
      <c r="D25" s="14">
        <f>D23-D17</f>
        <v>-200331.0700000003</v>
      </c>
    </row>
    <row r="26" spans="1:4" x14ac:dyDescent="0.25">
      <c r="A26" s="19"/>
      <c r="B26" s="81"/>
      <c r="C26" s="81"/>
      <c r="D26" s="81"/>
    </row>
    <row r="27" spans="1:4" x14ac:dyDescent="0.25">
      <c r="A27" s="60"/>
    </row>
    <row r="28" spans="1:4" x14ac:dyDescent="0.25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211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212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213</v>
      </c>
      <c r="B33" s="4">
        <f>B25+B29</f>
        <v>0</v>
      </c>
      <c r="C33" s="4">
        <f>C25+C29</f>
        <v>-555731.96999999881</v>
      </c>
      <c r="D33" s="4">
        <f>D25+D29</f>
        <v>-200331.0700000003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14.45" customHeight="1" x14ac:dyDescent="0.25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216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217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219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220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5"/>
      <c r="C45" s="55"/>
      <c r="D45" s="55"/>
    </row>
    <row r="47" spans="1:4" ht="30" x14ac:dyDescent="0.25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1" t="s">
        <v>222</v>
      </c>
      <c r="B48" s="92">
        <f>B9</f>
        <v>17739091.649999999</v>
      </c>
      <c r="C48" s="92">
        <f>C9</f>
        <v>20178339.710000001</v>
      </c>
      <c r="D48" s="92">
        <f>D9</f>
        <v>20178339.710000001</v>
      </c>
    </row>
    <row r="49" spans="1:4" x14ac:dyDescent="0.25">
      <c r="A49" s="21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3" t="s">
        <v>216</v>
      </c>
      <c r="B50" s="46">
        <v>0</v>
      </c>
      <c r="C50" s="46">
        <v>0</v>
      </c>
      <c r="D50" s="46">
        <v>0</v>
      </c>
    </row>
    <row r="51" spans="1:4" x14ac:dyDescent="0.25">
      <c r="A51" s="93" t="s">
        <v>219</v>
      </c>
      <c r="B51" s="46">
        <v>0</v>
      </c>
      <c r="C51" s="46">
        <v>0</v>
      </c>
      <c r="D51" s="46">
        <v>0</v>
      </c>
    </row>
    <row r="52" spans="1:4" x14ac:dyDescent="0.25">
      <c r="A52" s="44"/>
      <c r="B52" s="48"/>
      <c r="C52" s="48"/>
      <c r="D52" s="48"/>
    </row>
    <row r="53" spans="1:4" x14ac:dyDescent="0.25">
      <c r="A53" s="57" t="s">
        <v>199</v>
      </c>
      <c r="B53" s="46">
        <f>B14</f>
        <v>17739091.649999999</v>
      </c>
      <c r="C53" s="46">
        <f>C14</f>
        <v>20734071.68</v>
      </c>
      <c r="D53" s="46">
        <f>D14</f>
        <v>20378670.780000001</v>
      </c>
    </row>
    <row r="54" spans="1:4" x14ac:dyDescent="0.25">
      <c r="A54" s="44"/>
      <c r="B54" s="48"/>
      <c r="C54" s="48"/>
      <c r="D54" s="48"/>
    </row>
    <row r="55" spans="1:4" x14ac:dyDescent="0.25">
      <c r="A55" s="57" t="s">
        <v>202</v>
      </c>
      <c r="B55" s="22">
        <v>0</v>
      </c>
      <c r="C55" s="46">
        <f>C18</f>
        <v>1055978.79</v>
      </c>
      <c r="D55" s="46">
        <f>D18</f>
        <v>1055978.79</v>
      </c>
    </row>
    <row r="56" spans="1:4" x14ac:dyDescent="0.25">
      <c r="A56" s="44"/>
      <c r="B56" s="48"/>
      <c r="C56" s="48"/>
      <c r="D56" s="48"/>
    </row>
    <row r="57" spans="1:4" x14ac:dyDescent="0.25">
      <c r="A57" s="18" t="s">
        <v>224</v>
      </c>
      <c r="B57" s="4">
        <f>B48+B49-B53+B55</f>
        <v>0</v>
      </c>
      <c r="C57" s="4">
        <f>C48+C49-C53+C55</f>
        <v>500246.82000000123</v>
      </c>
      <c r="D57" s="4">
        <f>D48+D49-D53+D55</f>
        <v>855647.71999999974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225</v>
      </c>
      <c r="B59" s="4">
        <f>B57-B49</f>
        <v>0</v>
      </c>
      <c r="C59" s="4">
        <f>C57-C49</f>
        <v>500246.82000000123</v>
      </c>
      <c r="D59" s="4">
        <f>D57-D49</f>
        <v>855647.71999999974</v>
      </c>
    </row>
    <row r="60" spans="1:4" x14ac:dyDescent="0.25">
      <c r="A60" s="54"/>
      <c r="B60" s="55"/>
      <c r="C60" s="55"/>
      <c r="D60" s="55"/>
    </row>
    <row r="62" spans="1:4" ht="30" x14ac:dyDescent="0.25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1" t="s">
        <v>196</v>
      </c>
      <c r="B63" s="94">
        <f>B10</f>
        <v>0</v>
      </c>
      <c r="C63" s="94">
        <f>C10</f>
        <v>0</v>
      </c>
      <c r="D63" s="94">
        <f>D10</f>
        <v>0</v>
      </c>
    </row>
    <row r="64" spans="1:4" ht="30" x14ac:dyDescent="0.25">
      <c r="A64" s="21" t="s">
        <v>226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3" t="s">
        <v>217</v>
      </c>
      <c r="B65" s="90">
        <v>0</v>
      </c>
      <c r="C65" s="90">
        <v>0</v>
      </c>
      <c r="D65" s="90">
        <v>0</v>
      </c>
    </row>
    <row r="66" spans="1:4" x14ac:dyDescent="0.25">
      <c r="A66" s="93" t="s">
        <v>220</v>
      </c>
      <c r="B66" s="90">
        <v>0</v>
      </c>
      <c r="C66" s="90">
        <v>0</v>
      </c>
      <c r="D66" s="90">
        <v>0</v>
      </c>
    </row>
    <row r="67" spans="1:4" x14ac:dyDescent="0.25">
      <c r="A67" s="44"/>
      <c r="B67" s="87"/>
      <c r="C67" s="87"/>
      <c r="D67" s="87"/>
    </row>
    <row r="68" spans="1:4" x14ac:dyDescent="0.25">
      <c r="A68" s="57" t="s">
        <v>227</v>
      </c>
      <c r="B68" s="90">
        <f>B15</f>
        <v>0</v>
      </c>
      <c r="C68" s="90">
        <f>C15</f>
        <v>0</v>
      </c>
      <c r="D68" s="90">
        <f>D15</f>
        <v>0</v>
      </c>
    </row>
    <row r="69" spans="1:4" x14ac:dyDescent="0.25">
      <c r="A69" s="44"/>
      <c r="B69" s="87"/>
      <c r="C69" s="87"/>
      <c r="D69" s="87"/>
    </row>
    <row r="70" spans="1:4" x14ac:dyDescent="0.25">
      <c r="A70" s="57" t="s">
        <v>203</v>
      </c>
      <c r="B70" s="16">
        <v>0</v>
      </c>
      <c r="C70" s="90">
        <f>C19</f>
        <v>0</v>
      </c>
      <c r="D70" s="90">
        <f>D19</f>
        <v>0</v>
      </c>
    </row>
    <row r="71" spans="1:4" x14ac:dyDescent="0.25">
      <c r="A71" s="44"/>
      <c r="B71" s="87"/>
      <c r="C71" s="87"/>
      <c r="D71" s="87"/>
    </row>
    <row r="72" spans="1:4" x14ac:dyDescent="0.25">
      <c r="A72" s="18" t="s">
        <v>228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4"/>
      <c r="B73" s="87"/>
      <c r="C73" s="87"/>
      <c r="D73" s="87"/>
    </row>
    <row r="74" spans="1:4" x14ac:dyDescent="0.25">
      <c r="A74" s="18" t="s">
        <v>229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4"/>
      <c r="B75" s="81"/>
      <c r="C75" s="81"/>
      <c r="D75" s="81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0:D13 B15:D17 B19:D25 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abSelected="1" zoomScaleNormal="100" workbookViewId="0">
      <selection activeCell="D17" sqref="D17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86" t="s">
        <v>230</v>
      </c>
      <c r="B1" s="187"/>
      <c r="C1" s="187"/>
      <c r="D1" s="187"/>
      <c r="E1" s="187"/>
      <c r="F1" s="187"/>
      <c r="G1" s="188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231</v>
      </c>
      <c r="B3" s="110"/>
      <c r="C3" s="110"/>
      <c r="D3" s="110"/>
      <c r="E3" s="110"/>
      <c r="F3" s="110"/>
      <c r="G3" s="111"/>
    </row>
    <row r="4" spans="1:7" x14ac:dyDescent="0.25">
      <c r="A4" s="109" t="str">
        <f>'Formato 3'!A4</f>
        <v>Del 1 de Enero al 31 de diciembre de 2025 (b)</v>
      </c>
      <c r="B4" s="110"/>
      <c r="C4" s="110"/>
      <c r="D4" s="110"/>
      <c r="E4" s="110"/>
      <c r="F4" s="110"/>
      <c r="G4" s="111"/>
    </row>
    <row r="5" spans="1:7" x14ac:dyDescent="0.25">
      <c r="A5" s="112" t="s">
        <v>2</v>
      </c>
      <c r="B5" s="113"/>
      <c r="C5" s="113"/>
      <c r="D5" s="113"/>
      <c r="E5" s="113"/>
      <c r="F5" s="113"/>
      <c r="G5" s="114"/>
    </row>
    <row r="6" spans="1:7" x14ac:dyDescent="0.25">
      <c r="A6" s="193" t="s">
        <v>232</v>
      </c>
      <c r="B6" s="195" t="s">
        <v>233</v>
      </c>
      <c r="C6" s="195"/>
      <c r="D6" s="195"/>
      <c r="E6" s="195"/>
      <c r="F6" s="195"/>
      <c r="G6" s="195" t="s">
        <v>234</v>
      </c>
    </row>
    <row r="7" spans="1:7" ht="30" x14ac:dyDescent="0.25">
      <c r="A7" s="194"/>
      <c r="B7" s="25" t="s">
        <v>235</v>
      </c>
      <c r="C7" s="7" t="s">
        <v>236</v>
      </c>
      <c r="D7" s="25" t="s">
        <v>237</v>
      </c>
      <c r="E7" s="25" t="s">
        <v>192</v>
      </c>
      <c r="F7" s="25" t="s">
        <v>238</v>
      </c>
      <c r="G7" s="195"/>
    </row>
    <row r="8" spans="1:7" x14ac:dyDescent="0.25">
      <c r="A8" s="26" t="s">
        <v>239</v>
      </c>
      <c r="B8" s="87"/>
      <c r="C8" s="87"/>
      <c r="D8" s="87"/>
      <c r="E8" s="87"/>
      <c r="F8" s="87"/>
      <c r="G8" s="87"/>
    </row>
    <row r="9" spans="1:7" x14ac:dyDescent="0.25">
      <c r="A9" s="57" t="s">
        <v>240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f>F9-B9</f>
        <v>0</v>
      </c>
    </row>
    <row r="10" spans="1:7" x14ac:dyDescent="0.25">
      <c r="A10" s="57" t="s">
        <v>241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f>F10-B10</f>
        <v>0</v>
      </c>
    </row>
    <row r="11" spans="1:7" x14ac:dyDescent="0.25">
      <c r="A11" s="57" t="s">
        <v>242</v>
      </c>
      <c r="B11" s="46">
        <v>0</v>
      </c>
      <c r="C11" s="46">
        <v>0</v>
      </c>
      <c r="D11" s="46">
        <v>0</v>
      </c>
      <c r="E11" s="46">
        <v>0</v>
      </c>
      <c r="F11" s="46">
        <v>0</v>
      </c>
      <c r="G11" s="46">
        <f t="shared" ref="G11:G14" si="0">F11-B11</f>
        <v>0</v>
      </c>
    </row>
    <row r="12" spans="1:7" x14ac:dyDescent="0.25">
      <c r="A12" s="57" t="s">
        <v>243</v>
      </c>
      <c r="B12" s="46">
        <v>0</v>
      </c>
      <c r="C12" s="46">
        <v>0</v>
      </c>
      <c r="D12" s="46">
        <v>0</v>
      </c>
      <c r="E12" s="46">
        <v>0</v>
      </c>
      <c r="F12" s="46">
        <v>0</v>
      </c>
      <c r="G12" s="46">
        <f t="shared" si="0"/>
        <v>0</v>
      </c>
    </row>
    <row r="13" spans="1:7" x14ac:dyDescent="0.25">
      <c r="A13" s="57" t="s">
        <v>244</v>
      </c>
      <c r="B13" s="46">
        <v>0</v>
      </c>
      <c r="C13" s="46">
        <v>0</v>
      </c>
      <c r="D13" s="46">
        <v>0</v>
      </c>
      <c r="E13" s="46">
        <v>0</v>
      </c>
      <c r="F13" s="46">
        <v>0</v>
      </c>
      <c r="G13" s="46">
        <f t="shared" si="0"/>
        <v>0</v>
      </c>
    </row>
    <row r="14" spans="1:7" x14ac:dyDescent="0.25">
      <c r="A14" s="57" t="s">
        <v>245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f t="shared" si="0"/>
        <v>0</v>
      </c>
    </row>
    <row r="15" spans="1:7" x14ac:dyDescent="0.25">
      <c r="A15" s="57" t="s">
        <v>246</v>
      </c>
      <c r="B15" s="158">
        <v>890003.34</v>
      </c>
      <c r="C15" s="165">
        <v>312700</v>
      </c>
      <c r="D15" s="164">
        <v>1202703.3399999999</v>
      </c>
      <c r="E15" s="165">
        <v>1227217.1100000001</v>
      </c>
      <c r="F15" s="165">
        <v>1227217.1100000001</v>
      </c>
      <c r="G15" s="164">
        <v>337213.77000000014</v>
      </c>
    </row>
    <row r="16" spans="1:7" x14ac:dyDescent="0.25">
      <c r="A16" s="88" t="s">
        <v>247</v>
      </c>
      <c r="B16" s="46">
        <f t="shared" ref="B16:G16" si="1">SUM(B17:B27)</f>
        <v>0</v>
      </c>
      <c r="C16" s="46">
        <f t="shared" si="1"/>
        <v>0</v>
      </c>
      <c r="D16" s="46">
        <f t="shared" si="1"/>
        <v>0</v>
      </c>
      <c r="E16" s="46">
        <f t="shared" si="1"/>
        <v>0</v>
      </c>
      <c r="F16" s="46">
        <f t="shared" si="1"/>
        <v>0</v>
      </c>
      <c r="G16" s="46">
        <f t="shared" si="1"/>
        <v>0</v>
      </c>
    </row>
    <row r="17" spans="1:7" x14ac:dyDescent="0.25">
      <c r="A17" s="76" t="s">
        <v>248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46">
        <f>F17-B17</f>
        <v>0</v>
      </c>
    </row>
    <row r="18" spans="1:7" x14ac:dyDescent="0.25">
      <c r="A18" s="76" t="s">
        <v>249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f t="shared" ref="G18:G27" si="2">F18-B18</f>
        <v>0</v>
      </c>
    </row>
    <row r="19" spans="1:7" x14ac:dyDescent="0.25">
      <c r="A19" s="76" t="s">
        <v>250</v>
      </c>
      <c r="B19" s="46">
        <v>0</v>
      </c>
      <c r="C19" s="46">
        <v>0</v>
      </c>
      <c r="D19" s="46">
        <v>0</v>
      </c>
      <c r="E19" s="46">
        <v>0</v>
      </c>
      <c r="F19" s="46">
        <v>0</v>
      </c>
      <c r="G19" s="46">
        <f t="shared" si="2"/>
        <v>0</v>
      </c>
    </row>
    <row r="20" spans="1:7" x14ac:dyDescent="0.25">
      <c r="A20" s="76" t="s">
        <v>251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f t="shared" si="2"/>
        <v>0</v>
      </c>
    </row>
    <row r="21" spans="1:7" x14ac:dyDescent="0.25">
      <c r="A21" s="76" t="s">
        <v>252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f t="shared" si="2"/>
        <v>0</v>
      </c>
    </row>
    <row r="22" spans="1:7" x14ac:dyDescent="0.25">
      <c r="A22" s="76" t="s">
        <v>253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f t="shared" si="2"/>
        <v>0</v>
      </c>
    </row>
    <row r="23" spans="1:7" x14ac:dyDescent="0.25">
      <c r="A23" s="76" t="s">
        <v>254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f t="shared" si="2"/>
        <v>0</v>
      </c>
    </row>
    <row r="24" spans="1:7" x14ac:dyDescent="0.25">
      <c r="A24" s="76" t="s">
        <v>255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f t="shared" si="2"/>
        <v>0</v>
      </c>
    </row>
    <row r="25" spans="1:7" x14ac:dyDescent="0.25">
      <c r="A25" s="76" t="s">
        <v>256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f t="shared" si="2"/>
        <v>0</v>
      </c>
    </row>
    <row r="26" spans="1:7" x14ac:dyDescent="0.25">
      <c r="A26" s="76" t="s">
        <v>257</v>
      </c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46">
        <f t="shared" si="2"/>
        <v>0</v>
      </c>
    </row>
    <row r="27" spans="1:7" x14ac:dyDescent="0.25">
      <c r="A27" s="76" t="s">
        <v>258</v>
      </c>
      <c r="B27" s="46">
        <v>0</v>
      </c>
      <c r="C27" s="46">
        <v>0</v>
      </c>
      <c r="D27" s="46">
        <v>0</v>
      </c>
      <c r="E27" s="46">
        <v>0</v>
      </c>
      <c r="F27" s="46">
        <v>0</v>
      </c>
      <c r="G27" s="46">
        <f t="shared" si="2"/>
        <v>0</v>
      </c>
    </row>
    <row r="28" spans="1:7" x14ac:dyDescent="0.25">
      <c r="A28" s="57" t="s">
        <v>259</v>
      </c>
      <c r="B28" s="46">
        <f t="shared" ref="B28:G28" si="3">SUM(B29:B33)</f>
        <v>0</v>
      </c>
      <c r="C28" s="46">
        <f t="shared" si="3"/>
        <v>0</v>
      </c>
      <c r="D28" s="46">
        <f t="shared" si="3"/>
        <v>0</v>
      </c>
      <c r="E28" s="46">
        <f t="shared" si="3"/>
        <v>0</v>
      </c>
      <c r="F28" s="46">
        <f t="shared" si="3"/>
        <v>0</v>
      </c>
      <c r="G28" s="46">
        <f t="shared" si="3"/>
        <v>0</v>
      </c>
    </row>
    <row r="29" spans="1:7" x14ac:dyDescent="0.25">
      <c r="A29" s="76" t="s">
        <v>260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f>F29-B29</f>
        <v>0</v>
      </c>
    </row>
    <row r="30" spans="1:7" x14ac:dyDescent="0.25">
      <c r="A30" s="76" t="s">
        <v>261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f t="shared" ref="G30:G33" si="4">F30-B30</f>
        <v>0</v>
      </c>
    </row>
    <row r="31" spans="1:7" x14ac:dyDescent="0.25">
      <c r="A31" s="76" t="s">
        <v>262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f t="shared" si="4"/>
        <v>0</v>
      </c>
    </row>
    <row r="32" spans="1:7" x14ac:dyDescent="0.25">
      <c r="A32" s="76" t="s">
        <v>263</v>
      </c>
      <c r="B32" s="46">
        <v>0</v>
      </c>
      <c r="C32" s="46">
        <v>0</v>
      </c>
      <c r="D32" s="46">
        <v>0</v>
      </c>
      <c r="E32" s="46">
        <v>0</v>
      </c>
      <c r="F32" s="46">
        <v>0</v>
      </c>
      <c r="G32" s="46">
        <f t="shared" si="4"/>
        <v>0</v>
      </c>
    </row>
    <row r="33" spans="1:7" ht="14.45" customHeight="1" x14ac:dyDescent="0.25">
      <c r="A33" s="76" t="s">
        <v>264</v>
      </c>
      <c r="B33" s="46">
        <v>0</v>
      </c>
      <c r="C33" s="46">
        <v>0</v>
      </c>
      <c r="D33" s="46">
        <v>0</v>
      </c>
      <c r="E33" s="46">
        <v>0</v>
      </c>
      <c r="F33" s="46">
        <v>0</v>
      </c>
      <c r="G33" s="46">
        <f t="shared" si="4"/>
        <v>0</v>
      </c>
    </row>
    <row r="34" spans="1:7" ht="14.45" customHeight="1" x14ac:dyDescent="0.25">
      <c r="A34" s="57" t="s">
        <v>265</v>
      </c>
      <c r="B34" s="159">
        <v>16849088.309999999</v>
      </c>
      <c r="C34" s="167">
        <v>2224659</v>
      </c>
      <c r="D34" s="166">
        <v>19073747.309999999</v>
      </c>
      <c r="E34" s="167">
        <v>18951122.600000001</v>
      </c>
      <c r="F34" s="167">
        <v>18951122.600000001</v>
      </c>
      <c r="G34" s="166">
        <v>2102034.2900000028</v>
      </c>
    </row>
    <row r="35" spans="1:7" ht="14.45" customHeight="1" x14ac:dyDescent="0.25">
      <c r="A35" s="57" t="s">
        <v>266</v>
      </c>
      <c r="B35" s="46">
        <f t="shared" ref="B35:G35" si="5">B36</f>
        <v>0</v>
      </c>
      <c r="C35" s="46">
        <f t="shared" si="5"/>
        <v>0</v>
      </c>
      <c r="D35" s="46">
        <f t="shared" si="5"/>
        <v>0</v>
      </c>
      <c r="E35" s="46">
        <f t="shared" si="5"/>
        <v>0</v>
      </c>
      <c r="F35" s="46">
        <f t="shared" si="5"/>
        <v>0</v>
      </c>
      <c r="G35" s="46">
        <f t="shared" si="5"/>
        <v>0</v>
      </c>
    </row>
    <row r="36" spans="1:7" ht="14.45" customHeight="1" x14ac:dyDescent="0.25">
      <c r="A36" s="76" t="s">
        <v>267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f>F36-B36</f>
        <v>0</v>
      </c>
    </row>
    <row r="37" spans="1:7" ht="14.45" customHeight="1" x14ac:dyDescent="0.25">
      <c r="A37" s="57" t="s">
        <v>268</v>
      </c>
      <c r="B37" s="46">
        <f t="shared" ref="B37:G37" si="6">B38+B39</f>
        <v>0</v>
      </c>
      <c r="C37" s="46">
        <f t="shared" si="6"/>
        <v>0</v>
      </c>
      <c r="D37" s="46">
        <f t="shared" si="6"/>
        <v>0</v>
      </c>
      <c r="E37" s="46">
        <f t="shared" si="6"/>
        <v>0</v>
      </c>
      <c r="F37" s="46">
        <f t="shared" si="6"/>
        <v>0</v>
      </c>
      <c r="G37" s="46">
        <f t="shared" si="6"/>
        <v>0</v>
      </c>
    </row>
    <row r="38" spans="1:7" x14ac:dyDescent="0.25">
      <c r="A38" s="76" t="s">
        <v>269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f>F38-B38</f>
        <v>0</v>
      </c>
    </row>
    <row r="39" spans="1:7" x14ac:dyDescent="0.25">
      <c r="A39" s="76" t="s">
        <v>270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f>F39-B39</f>
        <v>0</v>
      </c>
    </row>
    <row r="40" spans="1:7" x14ac:dyDescent="0.25">
      <c r="A40" s="44"/>
      <c r="B40" s="46"/>
      <c r="C40" s="46"/>
      <c r="D40" s="46"/>
      <c r="E40" s="46"/>
      <c r="F40" s="46"/>
      <c r="G40" s="46"/>
    </row>
    <row r="41" spans="1:7" x14ac:dyDescent="0.25">
      <c r="A41" s="3" t="s">
        <v>271</v>
      </c>
      <c r="B41" s="4">
        <f t="shared" ref="B41:G41" si="7">SUM(B9,B10,B11,B12,B13,B14,B15,B16,B28,B34,B35,B37)</f>
        <v>17739091.649999999</v>
      </c>
      <c r="C41" s="4">
        <f t="shared" si="7"/>
        <v>2537359</v>
      </c>
      <c r="D41" s="4">
        <f t="shared" si="7"/>
        <v>20276450.649999999</v>
      </c>
      <c r="E41" s="4">
        <f t="shared" si="7"/>
        <v>20178339.710000001</v>
      </c>
      <c r="F41" s="4">
        <f t="shared" si="7"/>
        <v>20178339.710000001</v>
      </c>
      <c r="G41" s="4">
        <f t="shared" si="7"/>
        <v>2439248.0600000028</v>
      </c>
    </row>
    <row r="42" spans="1:7" x14ac:dyDescent="0.25">
      <c r="A42" s="3" t="s">
        <v>272</v>
      </c>
      <c r="B42" s="89"/>
      <c r="C42" s="89"/>
      <c r="D42" s="89"/>
      <c r="E42" s="89"/>
      <c r="F42" s="89"/>
      <c r="G42" s="4">
        <f>IF(G41&gt;0,G41,0)</f>
        <v>2439248.0600000028</v>
      </c>
    </row>
    <row r="43" spans="1:7" x14ac:dyDescent="0.25">
      <c r="A43" s="44"/>
      <c r="B43" s="48"/>
      <c r="C43" s="48"/>
      <c r="D43" s="48"/>
      <c r="E43" s="48"/>
      <c r="F43" s="48"/>
      <c r="G43" s="48"/>
    </row>
    <row r="44" spans="1:7" x14ac:dyDescent="0.25">
      <c r="A44" s="3" t="s">
        <v>273</v>
      </c>
      <c r="B44" s="48"/>
      <c r="C44" s="48"/>
      <c r="D44" s="48"/>
      <c r="E44" s="48"/>
      <c r="F44" s="48"/>
      <c r="G44" s="48"/>
    </row>
    <row r="45" spans="1:7" x14ac:dyDescent="0.25">
      <c r="A45" s="57" t="s">
        <v>274</v>
      </c>
      <c r="B45" s="46">
        <f t="shared" ref="B45:G45" si="8">SUM(B46:B53)</f>
        <v>0</v>
      </c>
      <c r="C45" s="46">
        <f t="shared" si="8"/>
        <v>0</v>
      </c>
      <c r="D45" s="46">
        <f t="shared" si="8"/>
        <v>0</v>
      </c>
      <c r="E45" s="46">
        <f t="shared" si="8"/>
        <v>0</v>
      </c>
      <c r="F45" s="46">
        <f t="shared" si="8"/>
        <v>0</v>
      </c>
      <c r="G45" s="46">
        <f t="shared" si="8"/>
        <v>0</v>
      </c>
    </row>
    <row r="46" spans="1:7" x14ac:dyDescent="0.25">
      <c r="A46" s="79" t="s">
        <v>275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f>F46-B46</f>
        <v>0</v>
      </c>
    </row>
    <row r="47" spans="1:7" x14ac:dyDescent="0.25">
      <c r="A47" s="79" t="s">
        <v>276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f t="shared" ref="G47:G52" si="9">F47-B47</f>
        <v>0</v>
      </c>
    </row>
    <row r="48" spans="1:7" x14ac:dyDescent="0.25">
      <c r="A48" s="79" t="s">
        <v>277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f t="shared" si="9"/>
        <v>0</v>
      </c>
    </row>
    <row r="49" spans="1:7" ht="30" x14ac:dyDescent="0.25">
      <c r="A49" s="79" t="s">
        <v>278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f t="shared" si="9"/>
        <v>0</v>
      </c>
    </row>
    <row r="50" spans="1:7" x14ac:dyDescent="0.25">
      <c r="A50" s="79" t="s">
        <v>279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f t="shared" si="9"/>
        <v>0</v>
      </c>
    </row>
    <row r="51" spans="1:7" x14ac:dyDescent="0.25">
      <c r="A51" s="79" t="s">
        <v>280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f t="shared" si="9"/>
        <v>0</v>
      </c>
    </row>
    <row r="52" spans="1:7" ht="30" x14ac:dyDescent="0.25">
      <c r="A52" s="80" t="s">
        <v>281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f t="shared" si="9"/>
        <v>0</v>
      </c>
    </row>
    <row r="53" spans="1:7" x14ac:dyDescent="0.25">
      <c r="A53" s="76" t="s">
        <v>282</v>
      </c>
      <c r="B53" s="46">
        <v>0</v>
      </c>
      <c r="C53" s="46">
        <v>0</v>
      </c>
      <c r="D53" s="46">
        <v>0</v>
      </c>
      <c r="E53" s="46">
        <v>0</v>
      </c>
      <c r="F53" s="46">
        <v>0</v>
      </c>
      <c r="G53" s="46">
        <f>F53-B53</f>
        <v>0</v>
      </c>
    </row>
    <row r="54" spans="1:7" x14ac:dyDescent="0.25">
      <c r="A54" s="57" t="s">
        <v>283</v>
      </c>
      <c r="B54" s="46">
        <f t="shared" ref="B54:G54" si="10">SUM(B55:B58)</f>
        <v>0</v>
      </c>
      <c r="C54" s="46">
        <f t="shared" si="10"/>
        <v>0</v>
      </c>
      <c r="D54" s="46">
        <f t="shared" si="10"/>
        <v>0</v>
      </c>
      <c r="E54" s="46">
        <f t="shared" si="10"/>
        <v>0</v>
      </c>
      <c r="F54" s="46">
        <f t="shared" si="10"/>
        <v>0</v>
      </c>
      <c r="G54" s="46">
        <f t="shared" si="10"/>
        <v>0</v>
      </c>
    </row>
    <row r="55" spans="1:7" x14ac:dyDescent="0.25">
      <c r="A55" s="80" t="s">
        <v>284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f>F55-B55</f>
        <v>0</v>
      </c>
    </row>
    <row r="56" spans="1:7" x14ac:dyDescent="0.25">
      <c r="A56" s="79" t="s">
        <v>285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f t="shared" ref="G56:G58" si="11">F56-B56</f>
        <v>0</v>
      </c>
    </row>
    <row r="57" spans="1:7" x14ac:dyDescent="0.25">
      <c r="A57" s="79" t="s">
        <v>286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f t="shared" si="11"/>
        <v>0</v>
      </c>
    </row>
    <row r="58" spans="1:7" x14ac:dyDescent="0.25">
      <c r="A58" s="80" t="s">
        <v>287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f t="shared" si="11"/>
        <v>0</v>
      </c>
    </row>
    <row r="59" spans="1:7" x14ac:dyDescent="0.25">
      <c r="A59" s="57" t="s">
        <v>288</v>
      </c>
      <c r="B59" s="46">
        <f t="shared" ref="B59:G59" si="12">SUM(B60:B61)</f>
        <v>0</v>
      </c>
      <c r="C59" s="46">
        <f t="shared" si="12"/>
        <v>0</v>
      </c>
      <c r="D59" s="46">
        <f t="shared" si="12"/>
        <v>0</v>
      </c>
      <c r="E59" s="46">
        <f t="shared" si="12"/>
        <v>0</v>
      </c>
      <c r="F59" s="46">
        <f t="shared" si="12"/>
        <v>0</v>
      </c>
      <c r="G59" s="46">
        <f t="shared" si="12"/>
        <v>0</v>
      </c>
    </row>
    <row r="60" spans="1:7" x14ac:dyDescent="0.25">
      <c r="A60" s="79" t="s">
        <v>289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f>F60-B60</f>
        <v>0</v>
      </c>
    </row>
    <row r="61" spans="1:7" x14ac:dyDescent="0.25">
      <c r="A61" s="79" t="s">
        <v>290</v>
      </c>
      <c r="B61" s="46">
        <v>0</v>
      </c>
      <c r="C61" s="46">
        <v>0</v>
      </c>
      <c r="D61" s="46">
        <v>0</v>
      </c>
      <c r="E61" s="46">
        <v>0</v>
      </c>
      <c r="F61" s="46">
        <v>0</v>
      </c>
      <c r="G61" s="46">
        <f t="shared" ref="G61:G63" si="13">F61-B61</f>
        <v>0</v>
      </c>
    </row>
    <row r="62" spans="1:7" x14ac:dyDescent="0.25">
      <c r="A62" s="57" t="s">
        <v>291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f t="shared" si="13"/>
        <v>0</v>
      </c>
    </row>
    <row r="63" spans="1:7" x14ac:dyDescent="0.25">
      <c r="A63" s="57" t="s">
        <v>292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f t="shared" si="13"/>
        <v>0</v>
      </c>
    </row>
    <row r="64" spans="1:7" x14ac:dyDescent="0.25">
      <c r="A64" s="44"/>
      <c r="B64" s="48"/>
      <c r="C64" s="48"/>
      <c r="D64" s="48"/>
      <c r="E64" s="48"/>
      <c r="F64" s="48"/>
      <c r="G64" s="48"/>
    </row>
    <row r="65" spans="1:7" x14ac:dyDescent="0.25">
      <c r="A65" s="3" t="s">
        <v>293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4"/>
      <c r="B66" s="48"/>
      <c r="C66" s="48"/>
      <c r="D66" s="48"/>
      <c r="E66" s="48"/>
      <c r="F66" s="48"/>
      <c r="G66" s="48"/>
    </row>
    <row r="67" spans="1:7" x14ac:dyDescent="0.25">
      <c r="A67" s="3" t="s">
        <v>294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7" t="s">
        <v>295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f>F68-B68</f>
        <v>0</v>
      </c>
    </row>
    <row r="69" spans="1:7" x14ac:dyDescent="0.25">
      <c r="A69" s="44"/>
      <c r="B69" s="48"/>
      <c r="C69" s="48"/>
      <c r="D69" s="48"/>
      <c r="E69" s="48"/>
      <c r="F69" s="48"/>
      <c r="G69" s="48"/>
    </row>
    <row r="70" spans="1:7" x14ac:dyDescent="0.25">
      <c r="A70" s="3" t="s">
        <v>296</v>
      </c>
      <c r="B70" s="4">
        <f t="shared" ref="B70:G70" si="16">B41+B65+B67</f>
        <v>17739091.649999999</v>
      </c>
      <c r="C70" s="4">
        <f t="shared" si="16"/>
        <v>2537359</v>
      </c>
      <c r="D70" s="4">
        <f t="shared" si="16"/>
        <v>20276450.649999999</v>
      </c>
      <c r="E70" s="4">
        <f t="shared" si="16"/>
        <v>20178339.710000001</v>
      </c>
      <c r="F70" s="4">
        <f t="shared" si="16"/>
        <v>20178339.710000001</v>
      </c>
      <c r="G70" s="4">
        <f t="shared" si="16"/>
        <v>2439248.0600000028</v>
      </c>
    </row>
    <row r="71" spans="1:7" x14ac:dyDescent="0.25">
      <c r="A71" s="44"/>
      <c r="B71" s="48"/>
      <c r="C71" s="48"/>
      <c r="D71" s="48"/>
      <c r="E71" s="48"/>
      <c r="F71" s="48"/>
      <c r="G71" s="48"/>
    </row>
    <row r="72" spans="1:7" x14ac:dyDescent="0.25">
      <c r="A72" s="3" t="s">
        <v>297</v>
      </c>
      <c r="B72" s="48"/>
      <c r="C72" s="48"/>
      <c r="D72" s="48"/>
      <c r="E72" s="48"/>
      <c r="F72" s="48"/>
      <c r="G72" s="48"/>
    </row>
    <row r="73" spans="1:7" ht="30" x14ac:dyDescent="0.25">
      <c r="A73" s="66" t="s">
        <v>298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30" x14ac:dyDescent="0.25">
      <c r="A74" s="66" t="s">
        <v>299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25">
      <c r="A75" s="18" t="s">
        <v>300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4"/>
      <c r="B76" s="81"/>
      <c r="C76" s="81"/>
      <c r="D76" s="81"/>
      <c r="E76" s="81"/>
      <c r="F76" s="81"/>
      <c r="G76" s="8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4 G60:G76 G55:G58 G38:G53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139" zoomScaleNormal="100" workbookViewId="0">
      <selection activeCell="C74" sqref="C74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98" t="s">
        <v>301</v>
      </c>
      <c r="B1" s="187"/>
      <c r="C1" s="187"/>
      <c r="D1" s="187"/>
      <c r="E1" s="187"/>
      <c r="F1" s="187"/>
      <c r="G1" s="188"/>
    </row>
    <row r="2" spans="1:7" x14ac:dyDescent="0.25">
      <c r="A2" s="121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1"/>
    </row>
    <row r="3" spans="1:7" x14ac:dyDescent="0.25">
      <c r="A3" s="122" t="s">
        <v>302</v>
      </c>
      <c r="B3" s="122"/>
      <c r="C3" s="122"/>
      <c r="D3" s="122"/>
      <c r="E3" s="122"/>
      <c r="F3" s="122"/>
      <c r="G3" s="122"/>
    </row>
    <row r="4" spans="1:7" x14ac:dyDescent="0.25">
      <c r="A4" s="122" t="s">
        <v>303</v>
      </c>
      <c r="B4" s="122"/>
      <c r="C4" s="122"/>
      <c r="D4" s="122"/>
      <c r="E4" s="122"/>
      <c r="F4" s="122"/>
      <c r="G4" s="122"/>
    </row>
    <row r="5" spans="1:7" x14ac:dyDescent="0.25">
      <c r="A5" s="122" t="str">
        <f>'Formato 3'!A4</f>
        <v>Del 1 de Enero al 31 de diciembre de 2025 (b)</v>
      </c>
      <c r="B5" s="122"/>
      <c r="C5" s="122"/>
      <c r="D5" s="122"/>
      <c r="E5" s="122"/>
      <c r="F5" s="122"/>
      <c r="G5" s="122"/>
    </row>
    <row r="6" spans="1:7" x14ac:dyDescent="0.25">
      <c r="A6" s="123" t="s">
        <v>2</v>
      </c>
      <c r="B6" s="123"/>
      <c r="C6" s="123"/>
      <c r="D6" s="123"/>
      <c r="E6" s="123"/>
      <c r="F6" s="123"/>
      <c r="G6" s="123"/>
    </row>
    <row r="7" spans="1:7" x14ac:dyDescent="0.25">
      <c r="A7" s="196" t="s">
        <v>6</v>
      </c>
      <c r="B7" s="196" t="s">
        <v>304</v>
      </c>
      <c r="C7" s="196"/>
      <c r="D7" s="196"/>
      <c r="E7" s="196"/>
      <c r="F7" s="196"/>
      <c r="G7" s="197" t="s">
        <v>305</v>
      </c>
    </row>
    <row r="8" spans="1:7" ht="30" x14ac:dyDescent="0.25">
      <c r="A8" s="196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96"/>
    </row>
    <row r="9" spans="1:7" x14ac:dyDescent="0.25">
      <c r="A9" s="27" t="s">
        <v>310</v>
      </c>
      <c r="B9" s="150">
        <f t="shared" ref="B9:G9" si="0">SUM(B10,B18,B28,B38,B48,B58,B62,B71,B75)</f>
        <v>17739091.649999999</v>
      </c>
      <c r="C9" s="150">
        <f t="shared" si="0"/>
        <v>3688798.85</v>
      </c>
      <c r="D9" s="150">
        <f t="shared" si="0"/>
        <v>21427890.5</v>
      </c>
      <c r="E9" s="150">
        <f t="shared" si="0"/>
        <v>20734071.68</v>
      </c>
      <c r="F9" s="150">
        <f t="shared" si="0"/>
        <v>20378670.779999997</v>
      </c>
      <c r="G9" s="150">
        <f t="shared" si="0"/>
        <v>693818.8199999989</v>
      </c>
    </row>
    <row r="10" spans="1:7" x14ac:dyDescent="0.25">
      <c r="A10" s="82" t="s">
        <v>311</v>
      </c>
      <c r="B10" s="150">
        <f t="shared" ref="B10:G10" si="1">SUM(B11:B17)</f>
        <v>14253571.979999999</v>
      </c>
      <c r="C10" s="150">
        <f t="shared" si="1"/>
        <v>-1.1641532182693481E-10</v>
      </c>
      <c r="D10" s="150">
        <f t="shared" si="1"/>
        <v>14253571.98</v>
      </c>
      <c r="E10" s="150">
        <f t="shared" si="1"/>
        <v>13881476.390000001</v>
      </c>
      <c r="F10" s="150">
        <f t="shared" si="1"/>
        <v>13579507.49</v>
      </c>
      <c r="G10" s="150">
        <f t="shared" si="1"/>
        <v>372095.58999999892</v>
      </c>
    </row>
    <row r="11" spans="1:7" x14ac:dyDescent="0.25">
      <c r="A11" s="83" t="s">
        <v>312</v>
      </c>
      <c r="B11" s="151">
        <v>8864890.7899999991</v>
      </c>
      <c r="C11" s="169">
        <v>-623558.04</v>
      </c>
      <c r="D11" s="168">
        <v>8241332.7499999991</v>
      </c>
      <c r="E11" s="169">
        <v>8124209.1200000001</v>
      </c>
      <c r="F11" s="169">
        <v>8124209.1200000001</v>
      </c>
      <c r="G11" s="168">
        <v>117123.62999999896</v>
      </c>
    </row>
    <row r="12" spans="1:7" x14ac:dyDescent="0.25">
      <c r="A12" s="83" t="s">
        <v>313</v>
      </c>
      <c r="B12" s="154">
        <v>0</v>
      </c>
      <c r="C12" s="168">
        <v>0</v>
      </c>
      <c r="D12" s="168">
        <v>0</v>
      </c>
      <c r="E12" s="168">
        <v>0</v>
      </c>
      <c r="F12" s="168">
        <v>0</v>
      </c>
      <c r="G12" s="168">
        <v>0</v>
      </c>
    </row>
    <row r="13" spans="1:7" x14ac:dyDescent="0.25">
      <c r="A13" s="83" t="s">
        <v>314</v>
      </c>
      <c r="B13" s="151">
        <v>1297859.81</v>
      </c>
      <c r="C13" s="169">
        <v>18725.849999999999</v>
      </c>
      <c r="D13" s="168">
        <v>1316585.6600000001</v>
      </c>
      <c r="E13" s="169">
        <v>1192678.83</v>
      </c>
      <c r="F13" s="169">
        <v>1192678.83</v>
      </c>
      <c r="G13" s="168">
        <v>123906.83000000007</v>
      </c>
    </row>
    <row r="14" spans="1:7" x14ac:dyDescent="0.25">
      <c r="A14" s="83" t="s">
        <v>315</v>
      </c>
      <c r="B14" s="151">
        <v>2595705.11</v>
      </c>
      <c r="C14" s="169">
        <v>-77277.05</v>
      </c>
      <c r="D14" s="168">
        <v>2518428.06</v>
      </c>
      <c r="E14" s="169">
        <v>2439221.46</v>
      </c>
      <c r="F14" s="169">
        <v>2137252.56</v>
      </c>
      <c r="G14" s="168">
        <v>79206.600000000093</v>
      </c>
    </row>
    <row r="15" spans="1:7" x14ac:dyDescent="0.25">
      <c r="A15" s="83" t="s">
        <v>316</v>
      </c>
      <c r="B15" s="151">
        <v>1495116.27</v>
      </c>
      <c r="C15" s="169">
        <v>682109.24</v>
      </c>
      <c r="D15" s="168">
        <v>2177225.5099999998</v>
      </c>
      <c r="E15" s="169">
        <v>2125366.98</v>
      </c>
      <c r="F15" s="169">
        <v>2125366.98</v>
      </c>
      <c r="G15" s="168">
        <v>51858.529999999795</v>
      </c>
    </row>
    <row r="16" spans="1:7" x14ac:dyDescent="0.25">
      <c r="A16" s="83" t="s">
        <v>317</v>
      </c>
      <c r="B16" s="155">
        <v>0</v>
      </c>
      <c r="C16" s="168">
        <v>0</v>
      </c>
      <c r="D16" s="168">
        <v>0</v>
      </c>
      <c r="E16" s="168">
        <v>0</v>
      </c>
      <c r="F16" s="168">
        <v>0</v>
      </c>
      <c r="G16" s="168">
        <v>0</v>
      </c>
    </row>
    <row r="17" spans="1:7" x14ac:dyDescent="0.25">
      <c r="A17" s="83" t="s">
        <v>318</v>
      </c>
      <c r="B17" s="155">
        <v>0</v>
      </c>
      <c r="C17" s="168">
        <v>0</v>
      </c>
      <c r="D17" s="168">
        <v>0</v>
      </c>
      <c r="E17" s="168">
        <v>0</v>
      </c>
      <c r="F17" s="168">
        <v>0</v>
      </c>
      <c r="G17" s="168">
        <v>0</v>
      </c>
    </row>
    <row r="18" spans="1:7" x14ac:dyDescent="0.25">
      <c r="A18" s="82" t="s">
        <v>319</v>
      </c>
      <c r="B18" s="150">
        <f t="shared" ref="B18:G18" si="2">SUM(B19:B27)</f>
        <v>323666.88</v>
      </c>
      <c r="C18" s="150">
        <f t="shared" si="2"/>
        <v>621891.05000000005</v>
      </c>
      <c r="D18" s="150">
        <f t="shared" si="2"/>
        <v>945557.93000000017</v>
      </c>
      <c r="E18" s="150">
        <f t="shared" si="2"/>
        <v>917355.76</v>
      </c>
      <c r="F18" s="150">
        <f t="shared" si="2"/>
        <v>917355.76</v>
      </c>
      <c r="G18" s="150">
        <f t="shared" si="2"/>
        <v>28202.170000000031</v>
      </c>
    </row>
    <row r="19" spans="1:7" x14ac:dyDescent="0.25">
      <c r="A19" s="83" t="s">
        <v>320</v>
      </c>
      <c r="B19" s="151">
        <v>40800</v>
      </c>
      <c r="C19" s="171">
        <v>185948.23</v>
      </c>
      <c r="D19" s="170">
        <v>226748.23</v>
      </c>
      <c r="E19" s="171">
        <v>225584.66</v>
      </c>
      <c r="F19" s="171">
        <v>225584.67</v>
      </c>
      <c r="G19" s="170">
        <v>1163.570000000007</v>
      </c>
    </row>
    <row r="20" spans="1:7" x14ac:dyDescent="0.25">
      <c r="A20" s="83" t="s">
        <v>321</v>
      </c>
      <c r="B20" s="154">
        <v>0</v>
      </c>
      <c r="C20" s="171">
        <v>23500</v>
      </c>
      <c r="D20" s="170">
        <v>23500</v>
      </c>
      <c r="E20" s="171">
        <v>23500</v>
      </c>
      <c r="F20" s="171">
        <v>23500</v>
      </c>
      <c r="G20" s="170">
        <v>0</v>
      </c>
    </row>
    <row r="21" spans="1:7" x14ac:dyDescent="0.25">
      <c r="A21" s="83" t="s">
        <v>322</v>
      </c>
      <c r="B21" s="151">
        <v>1967.05</v>
      </c>
      <c r="C21" s="171">
        <v>-1.59</v>
      </c>
      <c r="D21" s="170">
        <v>1965.46</v>
      </c>
      <c r="E21" s="171">
        <v>1965.46</v>
      </c>
      <c r="F21" s="171">
        <v>1965.46</v>
      </c>
      <c r="G21" s="170">
        <v>0</v>
      </c>
    </row>
    <row r="22" spans="1:7" x14ac:dyDescent="0.25">
      <c r="A22" s="83" t="s">
        <v>323</v>
      </c>
      <c r="B22" s="151">
        <v>1000</v>
      </c>
      <c r="C22" s="171">
        <v>31665</v>
      </c>
      <c r="D22" s="170">
        <v>32665</v>
      </c>
      <c r="E22" s="171">
        <v>30844</v>
      </c>
      <c r="F22" s="171">
        <v>30844</v>
      </c>
      <c r="G22" s="170">
        <v>1821</v>
      </c>
    </row>
    <row r="23" spans="1:7" x14ac:dyDescent="0.25">
      <c r="A23" s="83" t="s">
        <v>324</v>
      </c>
      <c r="B23" s="151">
        <v>12700</v>
      </c>
      <c r="C23" s="171">
        <v>7368.2</v>
      </c>
      <c r="D23" s="170">
        <v>20068.2</v>
      </c>
      <c r="E23" s="171">
        <v>19987.22</v>
      </c>
      <c r="F23" s="171">
        <v>19987.22</v>
      </c>
      <c r="G23" s="170">
        <v>80.979999999999563</v>
      </c>
    </row>
    <row r="24" spans="1:7" x14ac:dyDescent="0.25">
      <c r="A24" s="83" t="s">
        <v>325</v>
      </c>
      <c r="B24" s="151">
        <v>228000</v>
      </c>
      <c r="C24" s="171">
        <v>105993.71</v>
      </c>
      <c r="D24" s="170">
        <v>333993.71000000002</v>
      </c>
      <c r="E24" s="171">
        <v>313886.2</v>
      </c>
      <c r="F24" s="171">
        <v>313886.19</v>
      </c>
      <c r="G24" s="170">
        <v>20107.510000000009</v>
      </c>
    </row>
    <row r="25" spans="1:7" x14ac:dyDescent="0.25">
      <c r="A25" s="83" t="s">
        <v>326</v>
      </c>
      <c r="B25" s="154">
        <v>0</v>
      </c>
      <c r="C25" s="171">
        <v>127789.12</v>
      </c>
      <c r="D25" s="170">
        <v>127789.12</v>
      </c>
      <c r="E25" s="171">
        <v>127553.12</v>
      </c>
      <c r="F25" s="171">
        <v>127553.12</v>
      </c>
      <c r="G25" s="170">
        <v>236</v>
      </c>
    </row>
    <row r="26" spans="1:7" x14ac:dyDescent="0.25">
      <c r="A26" s="83" t="s">
        <v>327</v>
      </c>
      <c r="B26" s="154">
        <v>0</v>
      </c>
      <c r="C26" s="170">
        <v>0</v>
      </c>
      <c r="D26" s="170">
        <v>0</v>
      </c>
      <c r="E26" s="170">
        <v>0</v>
      </c>
      <c r="F26" s="170">
        <v>0</v>
      </c>
      <c r="G26" s="170">
        <v>0</v>
      </c>
    </row>
    <row r="27" spans="1:7" x14ac:dyDescent="0.25">
      <c r="A27" s="83" t="s">
        <v>328</v>
      </c>
      <c r="B27" s="151">
        <v>39199.83</v>
      </c>
      <c r="C27" s="171">
        <v>139628.38</v>
      </c>
      <c r="D27" s="170">
        <v>178828.21000000002</v>
      </c>
      <c r="E27" s="171">
        <v>174035.1</v>
      </c>
      <c r="F27" s="171">
        <v>174035.1</v>
      </c>
      <c r="G27" s="170">
        <v>4793.1100000000151</v>
      </c>
    </row>
    <row r="28" spans="1:7" x14ac:dyDescent="0.25">
      <c r="A28" s="82" t="s">
        <v>329</v>
      </c>
      <c r="B28" s="150">
        <f t="shared" ref="B28:G28" si="3">SUM(B29:B37)</f>
        <v>739227.76</v>
      </c>
      <c r="C28" s="150">
        <f t="shared" si="3"/>
        <v>564559.30000000005</v>
      </c>
      <c r="D28" s="150">
        <f t="shared" si="3"/>
        <v>1303787.06</v>
      </c>
      <c r="E28" s="150">
        <f t="shared" si="3"/>
        <v>1172950.81</v>
      </c>
      <c r="F28" s="150">
        <f t="shared" si="3"/>
        <v>1119518.81</v>
      </c>
      <c r="G28" s="150">
        <f t="shared" si="3"/>
        <v>130836.24999999996</v>
      </c>
    </row>
    <row r="29" spans="1:7" x14ac:dyDescent="0.25">
      <c r="A29" s="83" t="s">
        <v>330</v>
      </c>
      <c r="B29" s="151">
        <v>78040.34</v>
      </c>
      <c r="C29" s="173">
        <v>31747.7</v>
      </c>
      <c r="D29" s="172">
        <v>109788.04</v>
      </c>
      <c r="E29" s="173">
        <v>97874.6</v>
      </c>
      <c r="F29" s="173">
        <v>97874.6</v>
      </c>
      <c r="G29" s="172">
        <v>11913.439999999988</v>
      </c>
    </row>
    <row r="30" spans="1:7" x14ac:dyDescent="0.25">
      <c r="A30" s="83" t="s">
        <v>331</v>
      </c>
      <c r="B30" s="151">
        <v>45840.28</v>
      </c>
      <c r="C30" s="173">
        <v>20506.3</v>
      </c>
      <c r="D30" s="172">
        <v>66346.58</v>
      </c>
      <c r="E30" s="173">
        <v>65252.639999999999</v>
      </c>
      <c r="F30" s="173">
        <v>65252.639999999999</v>
      </c>
      <c r="G30" s="172">
        <v>1093.9400000000023</v>
      </c>
    </row>
    <row r="31" spans="1:7" x14ac:dyDescent="0.25">
      <c r="A31" s="83" t="s">
        <v>332</v>
      </c>
      <c r="B31" s="151">
        <v>38872</v>
      </c>
      <c r="C31" s="173">
        <v>210991.86</v>
      </c>
      <c r="D31" s="172">
        <v>249863.86</v>
      </c>
      <c r="E31" s="173">
        <v>173819.22</v>
      </c>
      <c r="F31" s="173">
        <v>173819.22</v>
      </c>
      <c r="G31" s="172">
        <v>76044.639999999985</v>
      </c>
    </row>
    <row r="32" spans="1:7" x14ac:dyDescent="0.25">
      <c r="A32" s="83" t="s">
        <v>333</v>
      </c>
      <c r="B32" s="151">
        <v>143334.06</v>
      </c>
      <c r="C32" s="173">
        <v>-17287.61</v>
      </c>
      <c r="D32" s="172">
        <v>126046.45</v>
      </c>
      <c r="E32" s="173">
        <v>126046.45</v>
      </c>
      <c r="F32" s="173">
        <v>126046.45</v>
      </c>
      <c r="G32" s="172">
        <v>0</v>
      </c>
    </row>
    <row r="33" spans="1:7" ht="14.45" customHeight="1" x14ac:dyDescent="0.25">
      <c r="A33" s="83" t="s">
        <v>334</v>
      </c>
      <c r="B33" s="151">
        <v>46250</v>
      </c>
      <c r="C33" s="173">
        <v>212401.81</v>
      </c>
      <c r="D33" s="172">
        <v>258651.81</v>
      </c>
      <c r="E33" s="173">
        <v>241333.88</v>
      </c>
      <c r="F33" s="173">
        <v>241333.88</v>
      </c>
      <c r="G33" s="172">
        <v>17317.929999999993</v>
      </c>
    </row>
    <row r="34" spans="1:7" ht="14.45" customHeight="1" x14ac:dyDescent="0.25">
      <c r="A34" s="83" t="s">
        <v>335</v>
      </c>
      <c r="B34" s="154">
        <v>0</v>
      </c>
      <c r="C34" s="172">
        <v>0</v>
      </c>
      <c r="D34" s="172">
        <v>0</v>
      </c>
      <c r="E34" s="172">
        <v>0</v>
      </c>
      <c r="F34" s="172">
        <v>0</v>
      </c>
      <c r="G34" s="172">
        <v>0</v>
      </c>
    </row>
    <row r="35" spans="1:7" ht="14.45" customHeight="1" x14ac:dyDescent="0.25">
      <c r="A35" s="83" t="s">
        <v>336</v>
      </c>
      <c r="B35" s="154">
        <v>0</v>
      </c>
      <c r="C35" s="172">
        <v>0</v>
      </c>
      <c r="D35" s="172">
        <v>0</v>
      </c>
      <c r="E35" s="172">
        <v>0</v>
      </c>
      <c r="F35" s="172">
        <v>0</v>
      </c>
      <c r="G35" s="172">
        <v>0</v>
      </c>
    </row>
    <row r="36" spans="1:7" ht="14.45" customHeight="1" x14ac:dyDescent="0.25">
      <c r="A36" s="83" t="s">
        <v>337</v>
      </c>
      <c r="B36" s="151">
        <v>36500</v>
      </c>
      <c r="C36" s="173">
        <v>107670.58</v>
      </c>
      <c r="D36" s="172">
        <v>144170.58000000002</v>
      </c>
      <c r="E36" s="173">
        <v>143933.07</v>
      </c>
      <c r="F36" s="173">
        <v>143933.07</v>
      </c>
      <c r="G36" s="172">
        <v>237.51000000000931</v>
      </c>
    </row>
    <row r="37" spans="1:7" ht="14.45" customHeight="1" x14ac:dyDescent="0.25">
      <c r="A37" s="83" t="s">
        <v>338</v>
      </c>
      <c r="B37" s="151">
        <v>350391.08</v>
      </c>
      <c r="C37" s="173">
        <v>-1471.34</v>
      </c>
      <c r="D37" s="172">
        <v>348919.74</v>
      </c>
      <c r="E37" s="173">
        <v>324690.95</v>
      </c>
      <c r="F37" s="173">
        <v>271258.95</v>
      </c>
      <c r="G37" s="172">
        <v>24228.789999999979</v>
      </c>
    </row>
    <row r="38" spans="1:7" x14ac:dyDescent="0.25">
      <c r="A38" s="82" t="s">
        <v>339</v>
      </c>
      <c r="B38" s="150">
        <f t="shared" ref="B38:G38" si="4">SUM(B39:B47)</f>
        <v>2422625.0299999998</v>
      </c>
      <c r="C38" s="150">
        <f t="shared" si="4"/>
        <v>492358</v>
      </c>
      <c r="D38" s="150">
        <f t="shared" si="4"/>
        <v>2914983.03</v>
      </c>
      <c r="E38" s="150">
        <f t="shared" si="4"/>
        <v>2891806.82</v>
      </c>
      <c r="F38" s="150">
        <f t="shared" si="4"/>
        <v>2891806.82</v>
      </c>
      <c r="G38" s="150">
        <f t="shared" si="4"/>
        <v>23176.209999999963</v>
      </c>
    </row>
    <row r="39" spans="1:7" x14ac:dyDescent="0.25">
      <c r="A39" s="83" t="s">
        <v>340</v>
      </c>
      <c r="B39" s="155">
        <v>0</v>
      </c>
      <c r="C39" s="153">
        <v>0</v>
      </c>
      <c r="D39" s="153">
        <v>0</v>
      </c>
      <c r="E39" s="153">
        <v>0</v>
      </c>
      <c r="F39" s="153">
        <v>0</v>
      </c>
      <c r="G39" s="153">
        <v>0</v>
      </c>
    </row>
    <row r="40" spans="1:7" x14ac:dyDescent="0.25">
      <c r="A40" s="83" t="s">
        <v>341</v>
      </c>
      <c r="B40" s="155">
        <v>0</v>
      </c>
      <c r="C40" s="153">
        <v>0</v>
      </c>
      <c r="D40" s="153">
        <v>0</v>
      </c>
      <c r="E40" s="153">
        <v>0</v>
      </c>
      <c r="F40" s="153">
        <v>0</v>
      </c>
      <c r="G40" s="153">
        <v>0</v>
      </c>
    </row>
    <row r="41" spans="1:7" x14ac:dyDescent="0.25">
      <c r="A41" s="83" t="s">
        <v>342</v>
      </c>
      <c r="B41" s="155">
        <v>0</v>
      </c>
      <c r="C41" s="153">
        <v>0</v>
      </c>
      <c r="D41" s="153">
        <v>0</v>
      </c>
      <c r="E41" s="153">
        <v>0</v>
      </c>
      <c r="F41" s="153">
        <v>0</v>
      </c>
      <c r="G41" s="153">
        <v>0</v>
      </c>
    </row>
    <row r="42" spans="1:7" x14ac:dyDescent="0.25">
      <c r="A42" s="83" t="s">
        <v>343</v>
      </c>
      <c r="B42" s="151">
        <v>2344213.0299999998</v>
      </c>
      <c r="C42" s="175">
        <v>492358</v>
      </c>
      <c r="D42" s="174">
        <v>2836571.03</v>
      </c>
      <c r="E42" s="175">
        <v>2836381.07</v>
      </c>
      <c r="F42" s="175">
        <v>2836381.07</v>
      </c>
      <c r="G42" s="174">
        <v>189.95999999996275</v>
      </c>
    </row>
    <row r="43" spans="1:7" x14ac:dyDescent="0.25">
      <c r="A43" s="83" t="s">
        <v>344</v>
      </c>
      <c r="B43" s="151">
        <v>78412</v>
      </c>
      <c r="C43" s="175">
        <v>0</v>
      </c>
      <c r="D43" s="174">
        <v>78412</v>
      </c>
      <c r="E43" s="175">
        <v>55425.75</v>
      </c>
      <c r="F43" s="175">
        <v>55425.75</v>
      </c>
      <c r="G43" s="174">
        <v>22986.25</v>
      </c>
    </row>
    <row r="44" spans="1:7" x14ac:dyDescent="0.25">
      <c r="A44" s="83" t="s">
        <v>345</v>
      </c>
      <c r="B44" s="155">
        <v>0</v>
      </c>
      <c r="C44" s="153">
        <v>0</v>
      </c>
      <c r="D44" s="153">
        <v>0</v>
      </c>
      <c r="E44" s="153">
        <v>0</v>
      </c>
      <c r="F44" s="153">
        <v>0</v>
      </c>
      <c r="G44" s="153">
        <v>0</v>
      </c>
    </row>
    <row r="45" spans="1:7" x14ac:dyDescent="0.25">
      <c r="A45" s="83" t="s">
        <v>346</v>
      </c>
      <c r="B45" s="155">
        <v>0</v>
      </c>
      <c r="C45" s="153">
        <v>0</v>
      </c>
      <c r="D45" s="153">
        <v>0</v>
      </c>
      <c r="E45" s="153">
        <v>0</v>
      </c>
      <c r="F45" s="153">
        <v>0</v>
      </c>
      <c r="G45" s="153">
        <v>0</v>
      </c>
    </row>
    <row r="46" spans="1:7" x14ac:dyDescent="0.25">
      <c r="A46" s="83" t="s">
        <v>347</v>
      </c>
      <c r="B46" s="155">
        <v>0</v>
      </c>
      <c r="C46" s="153">
        <v>0</v>
      </c>
      <c r="D46" s="153">
        <v>0</v>
      </c>
      <c r="E46" s="153">
        <v>0</v>
      </c>
      <c r="F46" s="153">
        <v>0</v>
      </c>
      <c r="G46" s="153">
        <v>0</v>
      </c>
    </row>
    <row r="47" spans="1:7" x14ac:dyDescent="0.25">
      <c r="A47" s="83" t="s">
        <v>348</v>
      </c>
      <c r="B47" s="155">
        <v>0</v>
      </c>
      <c r="C47" s="153">
        <v>0</v>
      </c>
      <c r="D47" s="153">
        <v>0</v>
      </c>
      <c r="E47" s="153">
        <v>0</v>
      </c>
      <c r="F47" s="153">
        <v>0</v>
      </c>
      <c r="G47" s="153">
        <v>0</v>
      </c>
    </row>
    <row r="48" spans="1:7" x14ac:dyDescent="0.25">
      <c r="A48" s="82" t="s">
        <v>349</v>
      </c>
      <c r="B48" s="150">
        <f t="shared" ref="B48:G48" si="5">SUM(B49:B57)</f>
        <v>0</v>
      </c>
      <c r="C48" s="150">
        <f t="shared" si="5"/>
        <v>1914529.44</v>
      </c>
      <c r="D48" s="150">
        <f t="shared" si="5"/>
        <v>1914529.44</v>
      </c>
      <c r="E48" s="150">
        <f t="shared" si="5"/>
        <v>1870481.9000000001</v>
      </c>
      <c r="F48" s="150">
        <f t="shared" si="5"/>
        <v>1870481.9000000001</v>
      </c>
      <c r="G48" s="150">
        <f t="shared" si="5"/>
        <v>44047.53999999995</v>
      </c>
    </row>
    <row r="49" spans="1:7" x14ac:dyDescent="0.25">
      <c r="A49" s="83" t="s">
        <v>350</v>
      </c>
      <c r="B49" s="155">
        <v>0</v>
      </c>
      <c r="C49" s="177">
        <v>283300</v>
      </c>
      <c r="D49" s="176">
        <v>283300</v>
      </c>
      <c r="E49" s="177">
        <v>282538</v>
      </c>
      <c r="F49" s="177">
        <v>282538</v>
      </c>
      <c r="G49" s="176">
        <v>762</v>
      </c>
    </row>
    <row r="50" spans="1:7" x14ac:dyDescent="0.25">
      <c r="A50" s="83" t="s">
        <v>351</v>
      </c>
      <c r="B50" s="155">
        <v>0</v>
      </c>
      <c r="C50" s="177">
        <v>25250.65</v>
      </c>
      <c r="D50" s="176">
        <v>25250.65</v>
      </c>
      <c r="E50" s="177">
        <v>24967.55</v>
      </c>
      <c r="F50" s="177">
        <v>24967.55</v>
      </c>
      <c r="G50" s="176">
        <v>283.10000000000218</v>
      </c>
    </row>
    <row r="51" spans="1:7" x14ac:dyDescent="0.25">
      <c r="A51" s="83" t="s">
        <v>352</v>
      </c>
      <c r="B51" s="155">
        <v>0</v>
      </c>
      <c r="C51" s="176">
        <v>0</v>
      </c>
      <c r="D51" s="176">
        <v>0</v>
      </c>
      <c r="E51" s="176">
        <v>0</v>
      </c>
      <c r="F51" s="176">
        <v>0</v>
      </c>
      <c r="G51" s="176">
        <v>0</v>
      </c>
    </row>
    <row r="52" spans="1:7" x14ac:dyDescent="0.25">
      <c r="A52" s="83" t="s">
        <v>353</v>
      </c>
      <c r="B52" s="155">
        <v>0</v>
      </c>
      <c r="C52" s="177">
        <v>1605978.79</v>
      </c>
      <c r="D52" s="176">
        <v>1605978.79</v>
      </c>
      <c r="E52" s="177">
        <v>1562976.35</v>
      </c>
      <c r="F52" s="177">
        <v>1562976.35</v>
      </c>
      <c r="G52" s="176">
        <v>43002.439999999944</v>
      </c>
    </row>
    <row r="53" spans="1:7" x14ac:dyDescent="0.25">
      <c r="A53" s="83" t="s">
        <v>354</v>
      </c>
      <c r="B53" s="155">
        <v>0</v>
      </c>
      <c r="C53" s="153">
        <v>0</v>
      </c>
      <c r="D53" s="153">
        <v>0</v>
      </c>
      <c r="E53" s="153">
        <v>0</v>
      </c>
      <c r="F53" s="153">
        <v>0</v>
      </c>
      <c r="G53" s="153">
        <v>0</v>
      </c>
    </row>
    <row r="54" spans="1:7" x14ac:dyDescent="0.25">
      <c r="A54" s="83" t="s">
        <v>355</v>
      </c>
      <c r="B54" s="155">
        <v>0</v>
      </c>
      <c r="C54" s="153">
        <v>0</v>
      </c>
      <c r="D54" s="153">
        <v>0</v>
      </c>
      <c r="E54" s="153">
        <v>0</v>
      </c>
      <c r="F54" s="153">
        <v>0</v>
      </c>
      <c r="G54" s="153">
        <v>0</v>
      </c>
    </row>
    <row r="55" spans="1:7" x14ac:dyDescent="0.25">
      <c r="A55" s="83" t="s">
        <v>356</v>
      </c>
      <c r="B55" s="155">
        <v>0</v>
      </c>
      <c r="C55" s="153">
        <v>0</v>
      </c>
      <c r="D55" s="153">
        <v>0</v>
      </c>
      <c r="E55" s="153">
        <v>0</v>
      </c>
      <c r="F55" s="153">
        <v>0</v>
      </c>
      <c r="G55" s="153">
        <v>0</v>
      </c>
    </row>
    <row r="56" spans="1:7" x14ac:dyDescent="0.25">
      <c r="A56" s="83" t="s">
        <v>357</v>
      </c>
      <c r="B56" s="155">
        <v>0</v>
      </c>
      <c r="C56" s="153">
        <v>0</v>
      </c>
      <c r="D56" s="153">
        <v>0</v>
      </c>
      <c r="E56" s="153">
        <v>0</v>
      </c>
      <c r="F56" s="153">
        <v>0</v>
      </c>
      <c r="G56" s="153">
        <v>0</v>
      </c>
    </row>
    <row r="57" spans="1:7" x14ac:dyDescent="0.25">
      <c r="A57" s="83" t="s">
        <v>358</v>
      </c>
      <c r="B57" s="155">
        <v>0</v>
      </c>
      <c r="C57" s="153">
        <v>0</v>
      </c>
      <c r="D57" s="153">
        <v>0</v>
      </c>
      <c r="E57" s="153">
        <v>0</v>
      </c>
      <c r="F57" s="153">
        <v>0</v>
      </c>
      <c r="G57" s="153">
        <v>0</v>
      </c>
    </row>
    <row r="58" spans="1:7" x14ac:dyDescent="0.25">
      <c r="A58" s="82" t="s">
        <v>359</v>
      </c>
      <c r="B58" s="150">
        <f t="shared" ref="B58:G58" si="6">SUM(B59:B61)</f>
        <v>0</v>
      </c>
      <c r="C58" s="150">
        <f t="shared" si="6"/>
        <v>0</v>
      </c>
      <c r="D58" s="150">
        <f t="shared" si="6"/>
        <v>0</v>
      </c>
      <c r="E58" s="150">
        <f t="shared" si="6"/>
        <v>0</v>
      </c>
      <c r="F58" s="150">
        <f t="shared" si="6"/>
        <v>0</v>
      </c>
      <c r="G58" s="150">
        <f t="shared" si="6"/>
        <v>0</v>
      </c>
    </row>
    <row r="59" spans="1:7" x14ac:dyDescent="0.25">
      <c r="A59" s="83" t="s">
        <v>360</v>
      </c>
      <c r="B59" s="155">
        <v>0</v>
      </c>
      <c r="C59" s="152">
        <v>0</v>
      </c>
      <c r="D59" s="153">
        <v>0</v>
      </c>
      <c r="E59" s="152">
        <v>0</v>
      </c>
      <c r="F59" s="152">
        <v>0</v>
      </c>
      <c r="G59" s="153">
        <v>0</v>
      </c>
    </row>
    <row r="60" spans="1:7" x14ac:dyDescent="0.25">
      <c r="A60" s="83" t="s">
        <v>361</v>
      </c>
      <c r="B60" s="155">
        <v>0</v>
      </c>
      <c r="C60" s="155">
        <v>0</v>
      </c>
      <c r="D60" s="155">
        <v>0</v>
      </c>
      <c r="E60" s="155">
        <v>0</v>
      </c>
      <c r="F60" s="155">
        <v>0</v>
      </c>
      <c r="G60" s="155">
        <f t="shared" ref="G60:G61" si="7">D60-E60</f>
        <v>0</v>
      </c>
    </row>
    <row r="61" spans="1:7" x14ac:dyDescent="0.25">
      <c r="A61" s="83" t="s">
        <v>362</v>
      </c>
      <c r="B61" s="155">
        <v>0</v>
      </c>
      <c r="C61" s="155">
        <v>0</v>
      </c>
      <c r="D61" s="155">
        <v>0</v>
      </c>
      <c r="E61" s="155">
        <v>0</v>
      </c>
      <c r="F61" s="155">
        <v>0</v>
      </c>
      <c r="G61" s="155">
        <f t="shared" si="7"/>
        <v>0</v>
      </c>
    </row>
    <row r="62" spans="1:7" x14ac:dyDescent="0.25">
      <c r="A62" s="82" t="s">
        <v>363</v>
      </c>
      <c r="B62" s="150">
        <f t="shared" ref="B62:G62" si="8">SUM(B63:B67,B69:B70)</f>
        <v>0</v>
      </c>
      <c r="C62" s="150">
        <f t="shared" si="8"/>
        <v>0</v>
      </c>
      <c r="D62" s="150">
        <f t="shared" si="8"/>
        <v>0</v>
      </c>
      <c r="E62" s="150">
        <f t="shared" si="8"/>
        <v>0</v>
      </c>
      <c r="F62" s="150">
        <f t="shared" si="8"/>
        <v>0</v>
      </c>
      <c r="G62" s="150">
        <f t="shared" si="8"/>
        <v>0</v>
      </c>
    </row>
    <row r="63" spans="1:7" x14ac:dyDescent="0.25">
      <c r="A63" s="83" t="s">
        <v>364</v>
      </c>
      <c r="B63" s="155">
        <v>0</v>
      </c>
      <c r="C63" s="155">
        <v>0</v>
      </c>
      <c r="D63" s="155">
        <v>0</v>
      </c>
      <c r="E63" s="155">
        <v>0</v>
      </c>
      <c r="F63" s="155">
        <v>0</v>
      </c>
      <c r="G63" s="155">
        <f>D63-E63</f>
        <v>0</v>
      </c>
    </row>
    <row r="64" spans="1:7" x14ac:dyDescent="0.25">
      <c r="A64" s="83" t="s">
        <v>365</v>
      </c>
      <c r="B64" s="155">
        <v>0</v>
      </c>
      <c r="C64" s="155">
        <v>0</v>
      </c>
      <c r="D64" s="155">
        <v>0</v>
      </c>
      <c r="E64" s="155">
        <v>0</v>
      </c>
      <c r="F64" s="155">
        <v>0</v>
      </c>
      <c r="G64" s="155">
        <f t="shared" ref="G64:G70" si="9">D64-E64</f>
        <v>0</v>
      </c>
    </row>
    <row r="65" spans="1:7" x14ac:dyDescent="0.25">
      <c r="A65" s="83" t="s">
        <v>366</v>
      </c>
      <c r="B65" s="155">
        <v>0</v>
      </c>
      <c r="C65" s="155">
        <v>0</v>
      </c>
      <c r="D65" s="155">
        <v>0</v>
      </c>
      <c r="E65" s="155">
        <v>0</v>
      </c>
      <c r="F65" s="155">
        <v>0</v>
      </c>
      <c r="G65" s="155">
        <f t="shared" si="9"/>
        <v>0</v>
      </c>
    </row>
    <row r="66" spans="1:7" x14ac:dyDescent="0.25">
      <c r="A66" s="83" t="s">
        <v>367</v>
      </c>
      <c r="B66" s="155">
        <v>0</v>
      </c>
      <c r="C66" s="155">
        <v>0</v>
      </c>
      <c r="D66" s="155">
        <v>0</v>
      </c>
      <c r="E66" s="155">
        <v>0</v>
      </c>
      <c r="F66" s="155">
        <v>0</v>
      </c>
      <c r="G66" s="155">
        <f t="shared" si="9"/>
        <v>0</v>
      </c>
    </row>
    <row r="67" spans="1:7" x14ac:dyDescent="0.25">
      <c r="A67" s="83" t="s">
        <v>368</v>
      </c>
      <c r="B67" s="155">
        <v>0</v>
      </c>
      <c r="C67" s="155">
        <v>0</v>
      </c>
      <c r="D67" s="155">
        <v>0</v>
      </c>
      <c r="E67" s="155">
        <v>0</v>
      </c>
      <c r="F67" s="155">
        <v>0</v>
      </c>
      <c r="G67" s="155">
        <f t="shared" si="9"/>
        <v>0</v>
      </c>
    </row>
    <row r="68" spans="1:7" x14ac:dyDescent="0.25">
      <c r="A68" s="83" t="s">
        <v>369</v>
      </c>
      <c r="B68" s="155">
        <v>0</v>
      </c>
      <c r="C68" s="155">
        <v>0</v>
      </c>
      <c r="D68" s="155">
        <v>0</v>
      </c>
      <c r="E68" s="155">
        <v>0</v>
      </c>
      <c r="F68" s="155">
        <v>0</v>
      </c>
      <c r="G68" s="155">
        <f t="shared" si="9"/>
        <v>0</v>
      </c>
    </row>
    <row r="69" spans="1:7" x14ac:dyDescent="0.25">
      <c r="A69" s="83" t="s">
        <v>370</v>
      </c>
      <c r="B69" s="155">
        <v>0</v>
      </c>
      <c r="C69" s="155">
        <v>0</v>
      </c>
      <c r="D69" s="155">
        <v>0</v>
      </c>
      <c r="E69" s="155">
        <v>0</v>
      </c>
      <c r="F69" s="155">
        <v>0</v>
      </c>
      <c r="G69" s="155">
        <f t="shared" si="9"/>
        <v>0</v>
      </c>
    </row>
    <row r="70" spans="1:7" x14ac:dyDescent="0.25">
      <c r="A70" s="83" t="s">
        <v>371</v>
      </c>
      <c r="B70" s="155">
        <v>0</v>
      </c>
      <c r="C70" s="155">
        <v>0</v>
      </c>
      <c r="D70" s="155">
        <v>0</v>
      </c>
      <c r="E70" s="155">
        <v>0</v>
      </c>
      <c r="F70" s="155">
        <v>0</v>
      </c>
      <c r="G70" s="155">
        <f t="shared" si="9"/>
        <v>0</v>
      </c>
    </row>
    <row r="71" spans="1:7" x14ac:dyDescent="0.25">
      <c r="A71" s="82" t="s">
        <v>372</v>
      </c>
      <c r="B71" s="150">
        <f t="shared" ref="B71:G71" si="10">SUM(B72:B74)</f>
        <v>0</v>
      </c>
      <c r="C71" s="150">
        <f t="shared" si="10"/>
        <v>95461.06</v>
      </c>
      <c r="D71" s="150">
        <f t="shared" si="10"/>
        <v>95461.06</v>
      </c>
      <c r="E71" s="150">
        <f t="shared" si="10"/>
        <v>0</v>
      </c>
      <c r="F71" s="150">
        <f t="shared" si="10"/>
        <v>0</v>
      </c>
      <c r="G71" s="150">
        <f t="shared" si="10"/>
        <v>95461.06</v>
      </c>
    </row>
    <row r="72" spans="1:7" x14ac:dyDescent="0.25">
      <c r="A72" s="83" t="s">
        <v>373</v>
      </c>
      <c r="B72" s="155">
        <v>0</v>
      </c>
      <c r="C72" s="155">
        <v>0</v>
      </c>
      <c r="D72" s="155">
        <v>0</v>
      </c>
      <c r="E72" s="155">
        <v>0</v>
      </c>
      <c r="F72" s="155">
        <v>0</v>
      </c>
      <c r="G72" s="155">
        <f>D72-E72</f>
        <v>0</v>
      </c>
    </row>
    <row r="73" spans="1:7" x14ac:dyDescent="0.25">
      <c r="A73" s="83" t="s">
        <v>374</v>
      </c>
      <c r="B73" s="155">
        <v>0</v>
      </c>
      <c r="C73" s="155">
        <v>0</v>
      </c>
      <c r="D73" s="155">
        <v>0</v>
      </c>
      <c r="E73" s="155">
        <v>0</v>
      </c>
      <c r="F73" s="155">
        <v>0</v>
      </c>
      <c r="G73" s="155">
        <f t="shared" ref="G73" si="11">D73-E73</f>
        <v>0</v>
      </c>
    </row>
    <row r="74" spans="1:7" x14ac:dyDescent="0.25">
      <c r="A74" s="83" t="s">
        <v>375</v>
      </c>
      <c r="B74" s="155">
        <v>0</v>
      </c>
      <c r="C74" s="161">
        <v>95461.06</v>
      </c>
      <c r="D74" s="160">
        <v>95461.06</v>
      </c>
      <c r="E74" s="161">
        <v>0</v>
      </c>
      <c r="F74" s="161">
        <v>0</v>
      </c>
      <c r="G74" s="160">
        <v>95461.06</v>
      </c>
    </row>
    <row r="75" spans="1:7" x14ac:dyDescent="0.25">
      <c r="A75" s="82" t="s">
        <v>376</v>
      </c>
      <c r="B75" s="150">
        <f t="shared" ref="B75:G75" si="12">SUM(B76:B82)</f>
        <v>0</v>
      </c>
      <c r="C75" s="150">
        <f t="shared" si="12"/>
        <v>0</v>
      </c>
      <c r="D75" s="150">
        <f t="shared" si="12"/>
        <v>0</v>
      </c>
      <c r="E75" s="150">
        <f t="shared" si="12"/>
        <v>0</v>
      </c>
      <c r="F75" s="150">
        <f t="shared" si="12"/>
        <v>0</v>
      </c>
      <c r="G75" s="150">
        <f t="shared" si="12"/>
        <v>0</v>
      </c>
    </row>
    <row r="76" spans="1:7" x14ac:dyDescent="0.25">
      <c r="A76" s="83" t="s">
        <v>377</v>
      </c>
      <c r="B76" s="155">
        <v>0</v>
      </c>
      <c r="C76" s="155">
        <v>0</v>
      </c>
      <c r="D76" s="155">
        <v>0</v>
      </c>
      <c r="E76" s="155">
        <v>0</v>
      </c>
      <c r="F76" s="155">
        <v>0</v>
      </c>
      <c r="G76" s="155">
        <f>D76-E76</f>
        <v>0</v>
      </c>
    </row>
    <row r="77" spans="1:7" x14ac:dyDescent="0.25">
      <c r="A77" s="83" t="s">
        <v>378</v>
      </c>
      <c r="B77" s="155">
        <v>0</v>
      </c>
      <c r="C77" s="155">
        <v>0</v>
      </c>
      <c r="D77" s="155">
        <v>0</v>
      </c>
      <c r="E77" s="155">
        <v>0</v>
      </c>
      <c r="F77" s="155">
        <v>0</v>
      </c>
      <c r="G77" s="155">
        <f t="shared" ref="G77:G82" si="13">D77-E77</f>
        <v>0</v>
      </c>
    </row>
    <row r="78" spans="1:7" x14ac:dyDescent="0.25">
      <c r="A78" s="83" t="s">
        <v>379</v>
      </c>
      <c r="B78" s="155">
        <v>0</v>
      </c>
      <c r="C78" s="155">
        <v>0</v>
      </c>
      <c r="D78" s="155">
        <v>0</v>
      </c>
      <c r="E78" s="155">
        <v>0</v>
      </c>
      <c r="F78" s="155">
        <v>0</v>
      </c>
      <c r="G78" s="155">
        <f t="shared" si="13"/>
        <v>0</v>
      </c>
    </row>
    <row r="79" spans="1:7" x14ac:dyDescent="0.25">
      <c r="A79" s="83" t="s">
        <v>380</v>
      </c>
      <c r="B79" s="155">
        <v>0</v>
      </c>
      <c r="C79" s="155">
        <v>0</v>
      </c>
      <c r="D79" s="155">
        <v>0</v>
      </c>
      <c r="E79" s="155">
        <v>0</v>
      </c>
      <c r="F79" s="155">
        <v>0</v>
      </c>
      <c r="G79" s="155">
        <f t="shared" si="13"/>
        <v>0</v>
      </c>
    </row>
    <row r="80" spans="1:7" x14ac:dyDescent="0.25">
      <c r="A80" s="83" t="s">
        <v>381</v>
      </c>
      <c r="B80" s="155">
        <v>0</v>
      </c>
      <c r="C80" s="155">
        <v>0</v>
      </c>
      <c r="D80" s="155">
        <v>0</v>
      </c>
      <c r="E80" s="155">
        <v>0</v>
      </c>
      <c r="F80" s="155">
        <v>0</v>
      </c>
      <c r="G80" s="155">
        <f t="shared" si="13"/>
        <v>0</v>
      </c>
    </row>
    <row r="81" spans="1:7" x14ac:dyDescent="0.25">
      <c r="A81" s="83" t="s">
        <v>382</v>
      </c>
      <c r="B81" s="155">
        <v>0</v>
      </c>
      <c r="C81" s="155">
        <v>0</v>
      </c>
      <c r="D81" s="155">
        <v>0</v>
      </c>
      <c r="E81" s="155">
        <v>0</v>
      </c>
      <c r="F81" s="155">
        <v>0</v>
      </c>
      <c r="G81" s="155">
        <f t="shared" si="13"/>
        <v>0</v>
      </c>
    </row>
    <row r="82" spans="1:7" x14ac:dyDescent="0.25">
      <c r="A82" s="83" t="s">
        <v>383</v>
      </c>
      <c r="B82" s="155">
        <v>0</v>
      </c>
      <c r="C82" s="155">
        <v>0</v>
      </c>
      <c r="D82" s="155">
        <v>0</v>
      </c>
      <c r="E82" s="155">
        <v>0</v>
      </c>
      <c r="F82" s="155">
        <v>0</v>
      </c>
      <c r="G82" s="155">
        <f t="shared" si="13"/>
        <v>0</v>
      </c>
    </row>
    <row r="83" spans="1:7" x14ac:dyDescent="0.25">
      <c r="A83" s="84"/>
      <c r="B83" s="155"/>
      <c r="C83" s="155"/>
      <c r="D83" s="155"/>
      <c r="E83" s="155"/>
      <c r="F83" s="155"/>
      <c r="G83" s="155"/>
    </row>
    <row r="84" spans="1:7" x14ac:dyDescent="0.25">
      <c r="A84" s="28" t="s">
        <v>384</v>
      </c>
      <c r="B84" s="150">
        <f t="shared" ref="B84:G84" si="14">SUM(B85,B93,B103,B113,B123,B133,B137,B146,B150)</f>
        <v>0</v>
      </c>
      <c r="C84" s="150">
        <f t="shared" si="14"/>
        <v>0</v>
      </c>
      <c r="D84" s="150">
        <f t="shared" si="14"/>
        <v>0</v>
      </c>
      <c r="E84" s="150">
        <f t="shared" si="14"/>
        <v>0</v>
      </c>
      <c r="F84" s="150">
        <f t="shared" si="14"/>
        <v>0</v>
      </c>
      <c r="G84" s="150">
        <f t="shared" si="14"/>
        <v>0</v>
      </c>
    </row>
    <row r="85" spans="1:7" x14ac:dyDescent="0.25">
      <c r="A85" s="82" t="s">
        <v>311</v>
      </c>
      <c r="B85" s="150">
        <f t="shared" ref="B85:G85" si="15">SUM(B86:B92)</f>
        <v>0</v>
      </c>
      <c r="C85" s="150">
        <f t="shared" si="15"/>
        <v>0</v>
      </c>
      <c r="D85" s="150">
        <f t="shared" si="15"/>
        <v>0</v>
      </c>
      <c r="E85" s="150">
        <f t="shared" si="15"/>
        <v>0</v>
      </c>
      <c r="F85" s="150">
        <f t="shared" si="15"/>
        <v>0</v>
      </c>
      <c r="G85" s="150">
        <f t="shared" si="15"/>
        <v>0</v>
      </c>
    </row>
    <row r="86" spans="1:7" x14ac:dyDescent="0.25">
      <c r="A86" s="83" t="s">
        <v>312</v>
      </c>
      <c r="B86" s="155">
        <v>0</v>
      </c>
      <c r="C86" s="155">
        <v>0</v>
      </c>
      <c r="D86" s="155">
        <v>0</v>
      </c>
      <c r="E86" s="155">
        <v>0</v>
      </c>
      <c r="F86" s="155">
        <v>0</v>
      </c>
      <c r="G86" s="155">
        <f>D86-E86</f>
        <v>0</v>
      </c>
    </row>
    <row r="87" spans="1:7" x14ac:dyDescent="0.25">
      <c r="A87" s="83" t="s">
        <v>313</v>
      </c>
      <c r="B87" s="155">
        <v>0</v>
      </c>
      <c r="C87" s="155">
        <v>0</v>
      </c>
      <c r="D87" s="155">
        <v>0</v>
      </c>
      <c r="E87" s="155">
        <v>0</v>
      </c>
      <c r="F87" s="155">
        <v>0</v>
      </c>
      <c r="G87" s="155">
        <f t="shared" ref="G87:G92" si="16">D87-E87</f>
        <v>0</v>
      </c>
    </row>
    <row r="88" spans="1:7" x14ac:dyDescent="0.25">
      <c r="A88" s="83" t="s">
        <v>314</v>
      </c>
      <c r="B88" s="155">
        <v>0</v>
      </c>
      <c r="C88" s="155">
        <v>0</v>
      </c>
      <c r="D88" s="155">
        <v>0</v>
      </c>
      <c r="E88" s="155">
        <v>0</v>
      </c>
      <c r="F88" s="155">
        <v>0</v>
      </c>
      <c r="G88" s="155">
        <f t="shared" si="16"/>
        <v>0</v>
      </c>
    </row>
    <row r="89" spans="1:7" x14ac:dyDescent="0.25">
      <c r="A89" s="83" t="s">
        <v>315</v>
      </c>
      <c r="B89" s="155">
        <v>0</v>
      </c>
      <c r="C89" s="155">
        <v>0</v>
      </c>
      <c r="D89" s="155">
        <v>0</v>
      </c>
      <c r="E89" s="155">
        <v>0</v>
      </c>
      <c r="F89" s="155">
        <v>0</v>
      </c>
      <c r="G89" s="155">
        <f t="shared" si="16"/>
        <v>0</v>
      </c>
    </row>
    <row r="90" spans="1:7" x14ac:dyDescent="0.25">
      <c r="A90" s="83" t="s">
        <v>316</v>
      </c>
      <c r="B90" s="155">
        <v>0</v>
      </c>
      <c r="C90" s="155">
        <v>0</v>
      </c>
      <c r="D90" s="155">
        <v>0</v>
      </c>
      <c r="E90" s="155">
        <v>0</v>
      </c>
      <c r="F90" s="155">
        <v>0</v>
      </c>
      <c r="G90" s="155">
        <f t="shared" si="16"/>
        <v>0</v>
      </c>
    </row>
    <row r="91" spans="1:7" x14ac:dyDescent="0.25">
      <c r="A91" s="83" t="s">
        <v>317</v>
      </c>
      <c r="B91" s="155">
        <v>0</v>
      </c>
      <c r="C91" s="155">
        <v>0</v>
      </c>
      <c r="D91" s="155">
        <v>0</v>
      </c>
      <c r="E91" s="155">
        <v>0</v>
      </c>
      <c r="F91" s="155">
        <v>0</v>
      </c>
      <c r="G91" s="155">
        <f t="shared" si="16"/>
        <v>0</v>
      </c>
    </row>
    <row r="92" spans="1:7" x14ac:dyDescent="0.25">
      <c r="A92" s="83" t="s">
        <v>318</v>
      </c>
      <c r="B92" s="155">
        <v>0</v>
      </c>
      <c r="C92" s="155">
        <v>0</v>
      </c>
      <c r="D92" s="155">
        <v>0</v>
      </c>
      <c r="E92" s="155">
        <v>0</v>
      </c>
      <c r="F92" s="155">
        <v>0</v>
      </c>
      <c r="G92" s="155">
        <f t="shared" si="16"/>
        <v>0</v>
      </c>
    </row>
    <row r="93" spans="1:7" x14ac:dyDescent="0.25">
      <c r="A93" s="82" t="s">
        <v>319</v>
      </c>
      <c r="B93" s="150">
        <f t="shared" ref="B93:G93" si="17">SUM(B94:B102)</f>
        <v>0</v>
      </c>
      <c r="C93" s="150">
        <f t="shared" si="17"/>
        <v>0</v>
      </c>
      <c r="D93" s="150">
        <f t="shared" si="17"/>
        <v>0</v>
      </c>
      <c r="E93" s="150">
        <f t="shared" si="17"/>
        <v>0</v>
      </c>
      <c r="F93" s="150">
        <f t="shared" si="17"/>
        <v>0</v>
      </c>
      <c r="G93" s="150">
        <f t="shared" si="17"/>
        <v>0</v>
      </c>
    </row>
    <row r="94" spans="1:7" x14ac:dyDescent="0.25">
      <c r="A94" s="83" t="s">
        <v>320</v>
      </c>
      <c r="B94" s="155">
        <v>0</v>
      </c>
      <c r="C94" s="155">
        <v>0</v>
      </c>
      <c r="D94" s="155">
        <v>0</v>
      </c>
      <c r="E94" s="155">
        <v>0</v>
      </c>
      <c r="F94" s="155">
        <v>0</v>
      </c>
      <c r="G94" s="155">
        <f>D94-E94</f>
        <v>0</v>
      </c>
    </row>
    <row r="95" spans="1:7" x14ac:dyDescent="0.25">
      <c r="A95" s="83" t="s">
        <v>321</v>
      </c>
      <c r="B95" s="155">
        <v>0</v>
      </c>
      <c r="C95" s="155">
        <v>0</v>
      </c>
      <c r="D95" s="155">
        <v>0</v>
      </c>
      <c r="E95" s="155">
        <v>0</v>
      </c>
      <c r="F95" s="155">
        <v>0</v>
      </c>
      <c r="G95" s="155">
        <f t="shared" ref="G95:G102" si="18">D95-E95</f>
        <v>0</v>
      </c>
    </row>
    <row r="96" spans="1:7" x14ac:dyDescent="0.25">
      <c r="A96" s="83" t="s">
        <v>322</v>
      </c>
      <c r="B96" s="155">
        <v>0</v>
      </c>
      <c r="C96" s="155">
        <v>0</v>
      </c>
      <c r="D96" s="155">
        <v>0</v>
      </c>
      <c r="E96" s="155">
        <v>0</v>
      </c>
      <c r="F96" s="155">
        <v>0</v>
      </c>
      <c r="G96" s="155">
        <f t="shared" si="18"/>
        <v>0</v>
      </c>
    </row>
    <row r="97" spans="1:7" x14ac:dyDescent="0.25">
      <c r="A97" s="83" t="s">
        <v>323</v>
      </c>
      <c r="B97" s="155">
        <v>0</v>
      </c>
      <c r="C97" s="155">
        <v>0</v>
      </c>
      <c r="D97" s="155">
        <v>0</v>
      </c>
      <c r="E97" s="155">
        <v>0</v>
      </c>
      <c r="F97" s="155">
        <v>0</v>
      </c>
      <c r="G97" s="155">
        <f t="shared" si="18"/>
        <v>0</v>
      </c>
    </row>
    <row r="98" spans="1:7" x14ac:dyDescent="0.25">
      <c r="A98" s="85" t="s">
        <v>324</v>
      </c>
      <c r="B98" s="155">
        <v>0</v>
      </c>
      <c r="C98" s="155">
        <v>0</v>
      </c>
      <c r="D98" s="155">
        <v>0</v>
      </c>
      <c r="E98" s="155">
        <v>0</v>
      </c>
      <c r="F98" s="155">
        <v>0</v>
      </c>
      <c r="G98" s="155">
        <f t="shared" si="18"/>
        <v>0</v>
      </c>
    </row>
    <row r="99" spans="1:7" x14ac:dyDescent="0.25">
      <c r="A99" s="83" t="s">
        <v>325</v>
      </c>
      <c r="B99" s="155">
        <v>0</v>
      </c>
      <c r="C99" s="155">
        <v>0</v>
      </c>
      <c r="D99" s="155">
        <v>0</v>
      </c>
      <c r="E99" s="155">
        <v>0</v>
      </c>
      <c r="F99" s="155">
        <v>0</v>
      </c>
      <c r="G99" s="155">
        <f t="shared" si="18"/>
        <v>0</v>
      </c>
    </row>
    <row r="100" spans="1:7" x14ac:dyDescent="0.25">
      <c r="A100" s="83" t="s">
        <v>326</v>
      </c>
      <c r="B100" s="155">
        <v>0</v>
      </c>
      <c r="C100" s="155">
        <v>0</v>
      </c>
      <c r="D100" s="155">
        <v>0</v>
      </c>
      <c r="E100" s="155">
        <v>0</v>
      </c>
      <c r="F100" s="155">
        <v>0</v>
      </c>
      <c r="G100" s="155">
        <f t="shared" si="18"/>
        <v>0</v>
      </c>
    </row>
    <row r="101" spans="1:7" x14ac:dyDescent="0.25">
      <c r="A101" s="83" t="s">
        <v>327</v>
      </c>
      <c r="B101" s="155">
        <v>0</v>
      </c>
      <c r="C101" s="155">
        <v>0</v>
      </c>
      <c r="D101" s="155">
        <v>0</v>
      </c>
      <c r="E101" s="155">
        <v>0</v>
      </c>
      <c r="F101" s="155">
        <v>0</v>
      </c>
      <c r="G101" s="155">
        <f t="shared" si="18"/>
        <v>0</v>
      </c>
    </row>
    <row r="102" spans="1:7" x14ac:dyDescent="0.25">
      <c r="A102" s="83" t="s">
        <v>328</v>
      </c>
      <c r="B102" s="155">
        <v>0</v>
      </c>
      <c r="C102" s="155">
        <v>0</v>
      </c>
      <c r="D102" s="155">
        <v>0</v>
      </c>
      <c r="E102" s="155">
        <v>0</v>
      </c>
      <c r="F102" s="155">
        <v>0</v>
      </c>
      <c r="G102" s="155">
        <f t="shared" si="18"/>
        <v>0</v>
      </c>
    </row>
    <row r="103" spans="1:7" x14ac:dyDescent="0.25">
      <c r="A103" s="82" t="s">
        <v>329</v>
      </c>
      <c r="B103" s="150">
        <f>SUM(B104:B112)</f>
        <v>0</v>
      </c>
      <c r="C103" s="150">
        <f>SUM(C104:C112)</f>
        <v>0</v>
      </c>
      <c r="D103" s="150">
        <v>0</v>
      </c>
      <c r="E103" s="150">
        <f>SUM(E104:E112)</f>
        <v>0</v>
      </c>
      <c r="F103" s="150">
        <f>SUM(F104:F112)</f>
        <v>0</v>
      </c>
      <c r="G103" s="150">
        <f>SUM(G104:G112)</f>
        <v>0</v>
      </c>
    </row>
    <row r="104" spans="1:7" x14ac:dyDescent="0.25">
      <c r="A104" s="83" t="s">
        <v>330</v>
      </c>
      <c r="B104" s="155">
        <v>0</v>
      </c>
      <c r="C104" s="155">
        <v>0</v>
      </c>
      <c r="D104" s="155">
        <v>0</v>
      </c>
      <c r="E104" s="155">
        <v>0</v>
      </c>
      <c r="F104" s="155">
        <v>0</v>
      </c>
      <c r="G104" s="155">
        <f>D104-E104</f>
        <v>0</v>
      </c>
    </row>
    <row r="105" spans="1:7" x14ac:dyDescent="0.25">
      <c r="A105" s="83" t="s">
        <v>331</v>
      </c>
      <c r="B105" s="155">
        <v>0</v>
      </c>
      <c r="C105" s="155">
        <v>0</v>
      </c>
      <c r="D105" s="155">
        <v>0</v>
      </c>
      <c r="E105" s="155">
        <v>0</v>
      </c>
      <c r="F105" s="155">
        <v>0</v>
      </c>
      <c r="G105" s="155">
        <f t="shared" ref="G105:G112" si="19">D105-E105</f>
        <v>0</v>
      </c>
    </row>
    <row r="106" spans="1:7" x14ac:dyDescent="0.25">
      <c r="A106" s="83" t="s">
        <v>332</v>
      </c>
      <c r="B106" s="155">
        <v>0</v>
      </c>
      <c r="C106" s="155">
        <v>0</v>
      </c>
      <c r="D106" s="155">
        <v>0</v>
      </c>
      <c r="E106" s="155">
        <v>0</v>
      </c>
      <c r="F106" s="155">
        <v>0</v>
      </c>
      <c r="G106" s="155">
        <f t="shared" si="19"/>
        <v>0</v>
      </c>
    </row>
    <row r="107" spans="1:7" x14ac:dyDescent="0.25">
      <c r="A107" s="83" t="s">
        <v>333</v>
      </c>
      <c r="B107" s="155">
        <v>0</v>
      </c>
      <c r="C107" s="155">
        <v>0</v>
      </c>
      <c r="D107" s="155">
        <v>0</v>
      </c>
      <c r="E107" s="155">
        <v>0</v>
      </c>
      <c r="F107" s="155">
        <v>0</v>
      </c>
      <c r="G107" s="155">
        <f t="shared" si="19"/>
        <v>0</v>
      </c>
    </row>
    <row r="108" spans="1:7" x14ac:dyDescent="0.25">
      <c r="A108" s="83" t="s">
        <v>334</v>
      </c>
      <c r="B108" s="155">
        <v>0</v>
      </c>
      <c r="C108" s="155">
        <v>0</v>
      </c>
      <c r="D108" s="155">
        <v>0</v>
      </c>
      <c r="E108" s="155">
        <v>0</v>
      </c>
      <c r="F108" s="155">
        <v>0</v>
      </c>
      <c r="G108" s="155">
        <f t="shared" si="19"/>
        <v>0</v>
      </c>
    </row>
    <row r="109" spans="1:7" x14ac:dyDescent="0.25">
      <c r="A109" s="83" t="s">
        <v>335</v>
      </c>
      <c r="B109" s="155">
        <v>0</v>
      </c>
      <c r="C109" s="155">
        <v>0</v>
      </c>
      <c r="D109" s="155">
        <v>0</v>
      </c>
      <c r="E109" s="155">
        <v>0</v>
      </c>
      <c r="F109" s="155">
        <v>0</v>
      </c>
      <c r="G109" s="155">
        <f t="shared" si="19"/>
        <v>0</v>
      </c>
    </row>
    <row r="110" spans="1:7" x14ac:dyDescent="0.25">
      <c r="A110" s="83" t="s">
        <v>336</v>
      </c>
      <c r="B110" s="155">
        <v>0</v>
      </c>
      <c r="C110" s="155">
        <v>0</v>
      </c>
      <c r="D110" s="155">
        <v>0</v>
      </c>
      <c r="E110" s="155">
        <v>0</v>
      </c>
      <c r="F110" s="155">
        <v>0</v>
      </c>
      <c r="G110" s="155">
        <f t="shared" si="19"/>
        <v>0</v>
      </c>
    </row>
    <row r="111" spans="1:7" x14ac:dyDescent="0.25">
      <c r="A111" s="83" t="s">
        <v>337</v>
      </c>
      <c r="B111" s="155">
        <v>0</v>
      </c>
      <c r="C111" s="155">
        <v>0</v>
      </c>
      <c r="D111" s="155">
        <v>0</v>
      </c>
      <c r="E111" s="155">
        <v>0</v>
      </c>
      <c r="F111" s="155">
        <v>0</v>
      </c>
      <c r="G111" s="155">
        <f t="shared" si="19"/>
        <v>0</v>
      </c>
    </row>
    <row r="112" spans="1:7" x14ac:dyDescent="0.25">
      <c r="A112" s="83" t="s">
        <v>338</v>
      </c>
      <c r="B112" s="155">
        <v>0</v>
      </c>
      <c r="C112" s="155">
        <v>0</v>
      </c>
      <c r="D112" s="155">
        <v>0</v>
      </c>
      <c r="E112" s="155">
        <v>0</v>
      </c>
      <c r="F112" s="155">
        <v>0</v>
      </c>
      <c r="G112" s="155">
        <f t="shared" si="19"/>
        <v>0</v>
      </c>
    </row>
    <row r="113" spans="1:7" x14ac:dyDescent="0.25">
      <c r="A113" s="82" t="s">
        <v>339</v>
      </c>
      <c r="B113" s="150">
        <f t="shared" ref="B113:G113" si="20">SUM(B114:B122)</f>
        <v>0</v>
      </c>
      <c r="C113" s="150">
        <f t="shared" si="20"/>
        <v>0</v>
      </c>
      <c r="D113" s="150">
        <f t="shared" si="20"/>
        <v>0</v>
      </c>
      <c r="E113" s="150">
        <f t="shared" si="20"/>
        <v>0</v>
      </c>
      <c r="F113" s="150">
        <f t="shared" si="20"/>
        <v>0</v>
      </c>
      <c r="G113" s="150">
        <f t="shared" si="20"/>
        <v>0</v>
      </c>
    </row>
    <row r="114" spans="1:7" x14ac:dyDescent="0.25">
      <c r="A114" s="83" t="s">
        <v>340</v>
      </c>
      <c r="B114" s="155">
        <v>0</v>
      </c>
      <c r="C114" s="155">
        <v>0</v>
      </c>
      <c r="D114" s="155">
        <v>0</v>
      </c>
      <c r="E114" s="155">
        <v>0</v>
      </c>
      <c r="F114" s="155">
        <v>0</v>
      </c>
      <c r="G114" s="155">
        <f>D114-E114</f>
        <v>0</v>
      </c>
    </row>
    <row r="115" spans="1:7" x14ac:dyDescent="0.25">
      <c r="A115" s="83" t="s">
        <v>341</v>
      </c>
      <c r="B115" s="155">
        <v>0</v>
      </c>
      <c r="C115" s="155">
        <v>0</v>
      </c>
      <c r="D115" s="155">
        <v>0</v>
      </c>
      <c r="E115" s="155">
        <v>0</v>
      </c>
      <c r="F115" s="155">
        <v>0</v>
      </c>
      <c r="G115" s="155">
        <f t="shared" ref="G115:G122" si="21">D115-E115</f>
        <v>0</v>
      </c>
    </row>
    <row r="116" spans="1:7" x14ac:dyDescent="0.25">
      <c r="A116" s="83" t="s">
        <v>342</v>
      </c>
      <c r="B116" s="155">
        <v>0</v>
      </c>
      <c r="C116" s="155">
        <v>0</v>
      </c>
      <c r="D116" s="155">
        <v>0</v>
      </c>
      <c r="E116" s="155">
        <v>0</v>
      </c>
      <c r="F116" s="155">
        <v>0</v>
      </c>
      <c r="G116" s="155">
        <f t="shared" si="21"/>
        <v>0</v>
      </c>
    </row>
    <row r="117" spans="1:7" x14ac:dyDescent="0.25">
      <c r="A117" s="83" t="s">
        <v>343</v>
      </c>
      <c r="B117" s="155">
        <v>0</v>
      </c>
      <c r="C117" s="155">
        <v>0</v>
      </c>
      <c r="D117" s="155">
        <v>0</v>
      </c>
      <c r="E117" s="155">
        <v>0</v>
      </c>
      <c r="F117" s="155">
        <v>0</v>
      </c>
      <c r="G117" s="155">
        <f t="shared" si="21"/>
        <v>0</v>
      </c>
    </row>
    <row r="118" spans="1:7" x14ac:dyDescent="0.25">
      <c r="A118" s="83" t="s">
        <v>344</v>
      </c>
      <c r="B118" s="155">
        <v>0</v>
      </c>
      <c r="C118" s="155">
        <v>0</v>
      </c>
      <c r="D118" s="155">
        <v>0</v>
      </c>
      <c r="E118" s="155">
        <v>0</v>
      </c>
      <c r="F118" s="155">
        <v>0</v>
      </c>
      <c r="G118" s="155">
        <f t="shared" si="21"/>
        <v>0</v>
      </c>
    </row>
    <row r="119" spans="1:7" x14ac:dyDescent="0.25">
      <c r="A119" s="83" t="s">
        <v>345</v>
      </c>
      <c r="B119" s="155">
        <v>0</v>
      </c>
      <c r="C119" s="155">
        <v>0</v>
      </c>
      <c r="D119" s="155">
        <v>0</v>
      </c>
      <c r="E119" s="155">
        <v>0</v>
      </c>
      <c r="F119" s="155">
        <v>0</v>
      </c>
      <c r="G119" s="155">
        <f t="shared" si="21"/>
        <v>0</v>
      </c>
    </row>
    <row r="120" spans="1:7" x14ac:dyDescent="0.25">
      <c r="A120" s="83" t="s">
        <v>346</v>
      </c>
      <c r="B120" s="155">
        <v>0</v>
      </c>
      <c r="C120" s="155">
        <v>0</v>
      </c>
      <c r="D120" s="155">
        <v>0</v>
      </c>
      <c r="E120" s="155">
        <v>0</v>
      </c>
      <c r="F120" s="155">
        <v>0</v>
      </c>
      <c r="G120" s="155">
        <f t="shared" si="21"/>
        <v>0</v>
      </c>
    </row>
    <row r="121" spans="1:7" x14ac:dyDescent="0.25">
      <c r="A121" s="83" t="s">
        <v>347</v>
      </c>
      <c r="B121" s="155">
        <v>0</v>
      </c>
      <c r="C121" s="155">
        <v>0</v>
      </c>
      <c r="D121" s="155">
        <v>0</v>
      </c>
      <c r="E121" s="155">
        <v>0</v>
      </c>
      <c r="F121" s="155">
        <v>0</v>
      </c>
      <c r="G121" s="155">
        <f t="shared" si="21"/>
        <v>0</v>
      </c>
    </row>
    <row r="122" spans="1:7" x14ac:dyDescent="0.25">
      <c r="A122" s="83" t="s">
        <v>348</v>
      </c>
      <c r="B122" s="155">
        <v>0</v>
      </c>
      <c r="C122" s="155">
        <v>0</v>
      </c>
      <c r="D122" s="155">
        <v>0</v>
      </c>
      <c r="E122" s="155">
        <v>0</v>
      </c>
      <c r="F122" s="155">
        <v>0</v>
      </c>
      <c r="G122" s="155">
        <f t="shared" si="21"/>
        <v>0</v>
      </c>
    </row>
    <row r="123" spans="1:7" x14ac:dyDescent="0.25">
      <c r="A123" s="82" t="s">
        <v>349</v>
      </c>
      <c r="B123" s="150">
        <f t="shared" ref="B123:G123" si="22">SUM(B124:B132)</f>
        <v>0</v>
      </c>
      <c r="C123" s="150">
        <f t="shared" si="22"/>
        <v>0</v>
      </c>
      <c r="D123" s="150">
        <f t="shared" si="22"/>
        <v>0</v>
      </c>
      <c r="E123" s="150">
        <f t="shared" si="22"/>
        <v>0</v>
      </c>
      <c r="F123" s="150">
        <f t="shared" si="22"/>
        <v>0</v>
      </c>
      <c r="G123" s="150">
        <f t="shared" si="22"/>
        <v>0</v>
      </c>
    </row>
    <row r="124" spans="1:7" x14ac:dyDescent="0.25">
      <c r="A124" s="83" t="s">
        <v>350</v>
      </c>
      <c r="B124" s="155">
        <v>0</v>
      </c>
      <c r="C124" s="155">
        <v>0</v>
      </c>
      <c r="D124" s="155">
        <v>0</v>
      </c>
      <c r="E124" s="155">
        <v>0</v>
      </c>
      <c r="F124" s="155">
        <v>0</v>
      </c>
      <c r="G124" s="155">
        <f>D124-E124</f>
        <v>0</v>
      </c>
    </row>
    <row r="125" spans="1:7" x14ac:dyDescent="0.25">
      <c r="A125" s="83" t="s">
        <v>351</v>
      </c>
      <c r="B125" s="155">
        <v>0</v>
      </c>
      <c r="C125" s="155">
        <v>0</v>
      </c>
      <c r="D125" s="155">
        <v>0</v>
      </c>
      <c r="E125" s="155">
        <v>0</v>
      </c>
      <c r="F125" s="155">
        <v>0</v>
      </c>
      <c r="G125" s="155">
        <f t="shared" ref="G125:G132" si="23">D125-E125</f>
        <v>0</v>
      </c>
    </row>
    <row r="126" spans="1:7" x14ac:dyDescent="0.25">
      <c r="A126" s="83" t="s">
        <v>352</v>
      </c>
      <c r="B126" s="155">
        <v>0</v>
      </c>
      <c r="C126" s="155">
        <v>0</v>
      </c>
      <c r="D126" s="155">
        <v>0</v>
      </c>
      <c r="E126" s="155">
        <v>0</v>
      </c>
      <c r="F126" s="155">
        <v>0</v>
      </c>
      <c r="G126" s="155">
        <f t="shared" si="23"/>
        <v>0</v>
      </c>
    </row>
    <row r="127" spans="1:7" x14ac:dyDescent="0.25">
      <c r="A127" s="83" t="s">
        <v>353</v>
      </c>
      <c r="B127" s="155">
        <v>0</v>
      </c>
      <c r="C127" s="155">
        <v>0</v>
      </c>
      <c r="D127" s="155">
        <v>0</v>
      </c>
      <c r="E127" s="155">
        <v>0</v>
      </c>
      <c r="F127" s="155">
        <v>0</v>
      </c>
      <c r="G127" s="155">
        <f t="shared" si="23"/>
        <v>0</v>
      </c>
    </row>
    <row r="128" spans="1:7" x14ac:dyDescent="0.25">
      <c r="A128" s="83" t="s">
        <v>354</v>
      </c>
      <c r="B128" s="155">
        <v>0</v>
      </c>
      <c r="C128" s="155">
        <v>0</v>
      </c>
      <c r="D128" s="155">
        <v>0</v>
      </c>
      <c r="E128" s="155">
        <v>0</v>
      </c>
      <c r="F128" s="155">
        <v>0</v>
      </c>
      <c r="G128" s="155">
        <f t="shared" si="23"/>
        <v>0</v>
      </c>
    </row>
    <row r="129" spans="1:7" x14ac:dyDescent="0.25">
      <c r="A129" s="83" t="s">
        <v>355</v>
      </c>
      <c r="B129" s="155">
        <v>0</v>
      </c>
      <c r="C129" s="155">
        <v>0</v>
      </c>
      <c r="D129" s="155">
        <v>0</v>
      </c>
      <c r="E129" s="155">
        <v>0</v>
      </c>
      <c r="F129" s="155">
        <v>0</v>
      </c>
      <c r="G129" s="155">
        <f t="shared" si="23"/>
        <v>0</v>
      </c>
    </row>
    <row r="130" spans="1:7" x14ac:dyDescent="0.25">
      <c r="A130" s="83" t="s">
        <v>356</v>
      </c>
      <c r="B130" s="155">
        <v>0</v>
      </c>
      <c r="C130" s="155">
        <v>0</v>
      </c>
      <c r="D130" s="155">
        <v>0</v>
      </c>
      <c r="E130" s="155">
        <v>0</v>
      </c>
      <c r="F130" s="155">
        <v>0</v>
      </c>
      <c r="G130" s="155">
        <f t="shared" si="23"/>
        <v>0</v>
      </c>
    </row>
    <row r="131" spans="1:7" x14ac:dyDescent="0.25">
      <c r="A131" s="83" t="s">
        <v>357</v>
      </c>
      <c r="B131" s="155">
        <v>0</v>
      </c>
      <c r="C131" s="155">
        <v>0</v>
      </c>
      <c r="D131" s="155">
        <v>0</v>
      </c>
      <c r="E131" s="155">
        <v>0</v>
      </c>
      <c r="F131" s="155">
        <v>0</v>
      </c>
      <c r="G131" s="155">
        <f t="shared" si="23"/>
        <v>0</v>
      </c>
    </row>
    <row r="132" spans="1:7" x14ac:dyDescent="0.25">
      <c r="A132" s="83" t="s">
        <v>358</v>
      </c>
      <c r="B132" s="155">
        <v>0</v>
      </c>
      <c r="C132" s="155">
        <v>0</v>
      </c>
      <c r="D132" s="155">
        <v>0</v>
      </c>
      <c r="E132" s="155">
        <v>0</v>
      </c>
      <c r="F132" s="155">
        <v>0</v>
      </c>
      <c r="G132" s="155">
        <f t="shared" si="23"/>
        <v>0</v>
      </c>
    </row>
    <row r="133" spans="1:7" x14ac:dyDescent="0.25">
      <c r="A133" s="82" t="s">
        <v>359</v>
      </c>
      <c r="B133" s="150">
        <f t="shared" ref="B133:G133" si="24">SUM(B134:B136)</f>
        <v>0</v>
      </c>
      <c r="C133" s="150">
        <f t="shared" si="24"/>
        <v>0</v>
      </c>
      <c r="D133" s="150">
        <f t="shared" si="24"/>
        <v>0</v>
      </c>
      <c r="E133" s="150">
        <f t="shared" si="24"/>
        <v>0</v>
      </c>
      <c r="F133" s="150">
        <f t="shared" si="24"/>
        <v>0</v>
      </c>
      <c r="G133" s="150">
        <f t="shared" si="24"/>
        <v>0</v>
      </c>
    </row>
    <row r="134" spans="1:7" x14ac:dyDescent="0.25">
      <c r="A134" s="83" t="s">
        <v>360</v>
      </c>
      <c r="B134" s="155">
        <v>0</v>
      </c>
      <c r="C134" s="155">
        <v>0</v>
      </c>
      <c r="D134" s="155">
        <v>0</v>
      </c>
      <c r="E134" s="155">
        <v>0</v>
      </c>
      <c r="F134" s="155">
        <v>0</v>
      </c>
      <c r="G134" s="155">
        <f>D134-E134</f>
        <v>0</v>
      </c>
    </row>
    <row r="135" spans="1:7" x14ac:dyDescent="0.25">
      <c r="A135" s="83" t="s">
        <v>361</v>
      </c>
      <c r="B135" s="155">
        <v>0</v>
      </c>
      <c r="C135" s="155">
        <v>0</v>
      </c>
      <c r="D135" s="155">
        <v>0</v>
      </c>
      <c r="E135" s="155">
        <v>0</v>
      </c>
      <c r="F135" s="155">
        <v>0</v>
      </c>
      <c r="G135" s="155">
        <f t="shared" ref="G135:G136" si="25">D135-E135</f>
        <v>0</v>
      </c>
    </row>
    <row r="136" spans="1:7" x14ac:dyDescent="0.25">
      <c r="A136" s="83" t="s">
        <v>362</v>
      </c>
      <c r="B136" s="155">
        <v>0</v>
      </c>
      <c r="C136" s="155">
        <v>0</v>
      </c>
      <c r="D136" s="155">
        <v>0</v>
      </c>
      <c r="E136" s="155">
        <v>0</v>
      </c>
      <c r="F136" s="155">
        <v>0</v>
      </c>
      <c r="G136" s="155">
        <f t="shared" si="25"/>
        <v>0</v>
      </c>
    </row>
    <row r="137" spans="1:7" x14ac:dyDescent="0.25">
      <c r="A137" s="82" t="s">
        <v>363</v>
      </c>
      <c r="B137" s="150">
        <f t="shared" ref="B137:G137" si="26">SUM(B138:B142,B144:B145)</f>
        <v>0</v>
      </c>
      <c r="C137" s="150">
        <f t="shared" si="26"/>
        <v>0</v>
      </c>
      <c r="D137" s="150">
        <f t="shared" si="26"/>
        <v>0</v>
      </c>
      <c r="E137" s="150">
        <f t="shared" si="26"/>
        <v>0</v>
      </c>
      <c r="F137" s="150">
        <f t="shared" si="26"/>
        <v>0</v>
      </c>
      <c r="G137" s="150">
        <f t="shared" si="26"/>
        <v>0</v>
      </c>
    </row>
    <row r="138" spans="1:7" x14ac:dyDescent="0.25">
      <c r="A138" s="83" t="s">
        <v>364</v>
      </c>
      <c r="B138" s="155">
        <v>0</v>
      </c>
      <c r="C138" s="155">
        <v>0</v>
      </c>
      <c r="D138" s="155">
        <v>0</v>
      </c>
      <c r="E138" s="155">
        <v>0</v>
      </c>
      <c r="F138" s="155">
        <v>0</v>
      </c>
      <c r="G138" s="155">
        <f>D138-E138</f>
        <v>0</v>
      </c>
    </row>
    <row r="139" spans="1:7" x14ac:dyDescent="0.25">
      <c r="A139" s="83" t="s">
        <v>365</v>
      </c>
      <c r="B139" s="155">
        <v>0</v>
      </c>
      <c r="C139" s="155">
        <v>0</v>
      </c>
      <c r="D139" s="155">
        <v>0</v>
      </c>
      <c r="E139" s="155">
        <v>0</v>
      </c>
      <c r="F139" s="155">
        <v>0</v>
      </c>
      <c r="G139" s="155">
        <f t="shared" ref="G139:G145" si="27">D139-E139</f>
        <v>0</v>
      </c>
    </row>
    <row r="140" spans="1:7" x14ac:dyDescent="0.25">
      <c r="A140" s="83" t="s">
        <v>366</v>
      </c>
      <c r="B140" s="155">
        <v>0</v>
      </c>
      <c r="C140" s="155">
        <v>0</v>
      </c>
      <c r="D140" s="155">
        <v>0</v>
      </c>
      <c r="E140" s="155">
        <v>0</v>
      </c>
      <c r="F140" s="155">
        <v>0</v>
      </c>
      <c r="G140" s="155">
        <f t="shared" si="27"/>
        <v>0</v>
      </c>
    </row>
    <row r="141" spans="1:7" x14ac:dyDescent="0.25">
      <c r="A141" s="83" t="s">
        <v>367</v>
      </c>
      <c r="B141" s="155">
        <v>0</v>
      </c>
      <c r="C141" s="155">
        <v>0</v>
      </c>
      <c r="D141" s="155">
        <v>0</v>
      </c>
      <c r="E141" s="155">
        <v>0</v>
      </c>
      <c r="F141" s="155">
        <v>0</v>
      </c>
      <c r="G141" s="155">
        <f t="shared" si="27"/>
        <v>0</v>
      </c>
    </row>
    <row r="142" spans="1:7" x14ac:dyDescent="0.25">
      <c r="A142" s="83" t="s">
        <v>368</v>
      </c>
      <c r="B142" s="155">
        <v>0</v>
      </c>
      <c r="C142" s="155">
        <v>0</v>
      </c>
      <c r="D142" s="155">
        <v>0</v>
      </c>
      <c r="E142" s="155">
        <v>0</v>
      </c>
      <c r="F142" s="155">
        <v>0</v>
      </c>
      <c r="G142" s="155">
        <f t="shared" si="27"/>
        <v>0</v>
      </c>
    </row>
    <row r="143" spans="1:7" x14ac:dyDescent="0.25">
      <c r="A143" s="83" t="s">
        <v>369</v>
      </c>
      <c r="B143" s="155">
        <v>0</v>
      </c>
      <c r="C143" s="155">
        <v>0</v>
      </c>
      <c r="D143" s="155">
        <v>0</v>
      </c>
      <c r="E143" s="155">
        <v>0</v>
      </c>
      <c r="F143" s="155">
        <v>0</v>
      </c>
      <c r="G143" s="155">
        <f t="shared" si="27"/>
        <v>0</v>
      </c>
    </row>
    <row r="144" spans="1:7" x14ac:dyDescent="0.25">
      <c r="A144" s="83" t="s">
        <v>370</v>
      </c>
      <c r="B144" s="155">
        <v>0</v>
      </c>
      <c r="C144" s="155">
        <v>0</v>
      </c>
      <c r="D144" s="155">
        <v>0</v>
      </c>
      <c r="E144" s="155">
        <v>0</v>
      </c>
      <c r="F144" s="155">
        <v>0</v>
      </c>
      <c r="G144" s="155">
        <f t="shared" si="27"/>
        <v>0</v>
      </c>
    </row>
    <row r="145" spans="1:7" x14ac:dyDescent="0.25">
      <c r="A145" s="83" t="s">
        <v>371</v>
      </c>
      <c r="B145" s="155">
        <v>0</v>
      </c>
      <c r="C145" s="155">
        <v>0</v>
      </c>
      <c r="D145" s="155">
        <v>0</v>
      </c>
      <c r="E145" s="155">
        <v>0</v>
      </c>
      <c r="F145" s="155">
        <v>0</v>
      </c>
      <c r="G145" s="155">
        <f t="shared" si="27"/>
        <v>0</v>
      </c>
    </row>
    <row r="146" spans="1:7" x14ac:dyDescent="0.25">
      <c r="A146" s="82" t="s">
        <v>372</v>
      </c>
      <c r="B146" s="150">
        <f t="shared" ref="B146:G146" si="28">SUM(B147:B149)</f>
        <v>0</v>
      </c>
      <c r="C146" s="150">
        <f t="shared" si="28"/>
        <v>0</v>
      </c>
      <c r="D146" s="150">
        <f t="shared" si="28"/>
        <v>0</v>
      </c>
      <c r="E146" s="150">
        <f t="shared" si="28"/>
        <v>0</v>
      </c>
      <c r="F146" s="150">
        <f t="shared" si="28"/>
        <v>0</v>
      </c>
      <c r="G146" s="150">
        <f t="shared" si="28"/>
        <v>0</v>
      </c>
    </row>
    <row r="147" spans="1:7" x14ac:dyDescent="0.25">
      <c r="A147" s="83" t="s">
        <v>373</v>
      </c>
      <c r="B147" s="155">
        <v>0</v>
      </c>
      <c r="C147" s="155">
        <v>0</v>
      </c>
      <c r="D147" s="155">
        <v>0</v>
      </c>
      <c r="E147" s="155">
        <v>0</v>
      </c>
      <c r="F147" s="155">
        <v>0</v>
      </c>
      <c r="G147" s="155">
        <f>D147-E147</f>
        <v>0</v>
      </c>
    </row>
    <row r="148" spans="1:7" x14ac:dyDescent="0.25">
      <c r="A148" s="83" t="s">
        <v>374</v>
      </c>
      <c r="B148" s="155">
        <v>0</v>
      </c>
      <c r="C148" s="155">
        <v>0</v>
      </c>
      <c r="D148" s="155">
        <v>0</v>
      </c>
      <c r="E148" s="155">
        <v>0</v>
      </c>
      <c r="F148" s="155">
        <v>0</v>
      </c>
      <c r="G148" s="155">
        <f t="shared" ref="G148:G149" si="29">D148-E148</f>
        <v>0</v>
      </c>
    </row>
    <row r="149" spans="1:7" x14ac:dyDescent="0.25">
      <c r="A149" s="83" t="s">
        <v>375</v>
      </c>
      <c r="B149" s="155">
        <v>0</v>
      </c>
      <c r="C149" s="155">
        <v>0</v>
      </c>
      <c r="D149" s="155">
        <v>0</v>
      </c>
      <c r="E149" s="155">
        <v>0</v>
      </c>
      <c r="F149" s="155">
        <v>0</v>
      </c>
      <c r="G149" s="155">
        <f t="shared" si="29"/>
        <v>0</v>
      </c>
    </row>
    <row r="150" spans="1:7" x14ac:dyDescent="0.25">
      <c r="A150" s="82" t="s">
        <v>376</v>
      </c>
      <c r="B150" s="150">
        <f t="shared" ref="B150:G150" si="30">SUM(B151:B157)</f>
        <v>0</v>
      </c>
      <c r="C150" s="150">
        <f t="shared" si="30"/>
        <v>0</v>
      </c>
      <c r="D150" s="150">
        <f t="shared" si="30"/>
        <v>0</v>
      </c>
      <c r="E150" s="150">
        <f t="shared" si="30"/>
        <v>0</v>
      </c>
      <c r="F150" s="150">
        <f t="shared" si="30"/>
        <v>0</v>
      </c>
      <c r="G150" s="150">
        <f t="shared" si="30"/>
        <v>0</v>
      </c>
    </row>
    <row r="151" spans="1:7" x14ac:dyDescent="0.25">
      <c r="A151" s="83" t="s">
        <v>377</v>
      </c>
      <c r="B151" s="155">
        <v>0</v>
      </c>
      <c r="C151" s="155">
        <v>0</v>
      </c>
      <c r="D151" s="155">
        <v>0</v>
      </c>
      <c r="E151" s="155">
        <v>0</v>
      </c>
      <c r="F151" s="155">
        <v>0</v>
      </c>
      <c r="G151" s="155">
        <f>D151-E151</f>
        <v>0</v>
      </c>
    </row>
    <row r="152" spans="1:7" x14ac:dyDescent="0.25">
      <c r="A152" s="83" t="s">
        <v>378</v>
      </c>
      <c r="B152" s="155">
        <v>0</v>
      </c>
      <c r="C152" s="155">
        <v>0</v>
      </c>
      <c r="D152" s="155">
        <v>0</v>
      </c>
      <c r="E152" s="155">
        <v>0</v>
      </c>
      <c r="F152" s="155">
        <v>0</v>
      </c>
      <c r="G152" s="155">
        <f t="shared" ref="G152:G157" si="31">D152-E152</f>
        <v>0</v>
      </c>
    </row>
    <row r="153" spans="1:7" x14ac:dyDescent="0.25">
      <c r="A153" s="83" t="s">
        <v>379</v>
      </c>
      <c r="B153" s="155">
        <v>0</v>
      </c>
      <c r="C153" s="155">
        <v>0</v>
      </c>
      <c r="D153" s="155">
        <v>0</v>
      </c>
      <c r="E153" s="155">
        <v>0</v>
      </c>
      <c r="F153" s="155">
        <v>0</v>
      </c>
      <c r="G153" s="155">
        <f t="shared" si="31"/>
        <v>0</v>
      </c>
    </row>
    <row r="154" spans="1:7" x14ac:dyDescent="0.25">
      <c r="A154" s="85" t="s">
        <v>380</v>
      </c>
      <c r="B154" s="155">
        <v>0</v>
      </c>
      <c r="C154" s="155">
        <v>0</v>
      </c>
      <c r="D154" s="155">
        <v>0</v>
      </c>
      <c r="E154" s="155">
        <v>0</v>
      </c>
      <c r="F154" s="155">
        <v>0</v>
      </c>
      <c r="G154" s="155">
        <f t="shared" si="31"/>
        <v>0</v>
      </c>
    </row>
    <row r="155" spans="1:7" x14ac:dyDescent="0.25">
      <c r="A155" s="83" t="s">
        <v>381</v>
      </c>
      <c r="B155" s="155">
        <v>0</v>
      </c>
      <c r="C155" s="155">
        <v>0</v>
      </c>
      <c r="D155" s="155">
        <v>0</v>
      </c>
      <c r="E155" s="155">
        <v>0</v>
      </c>
      <c r="F155" s="155">
        <v>0</v>
      </c>
      <c r="G155" s="155">
        <f t="shared" si="31"/>
        <v>0</v>
      </c>
    </row>
    <row r="156" spans="1:7" x14ac:dyDescent="0.25">
      <c r="A156" s="83" t="s">
        <v>382</v>
      </c>
      <c r="B156" s="155">
        <v>0</v>
      </c>
      <c r="C156" s="155">
        <v>0</v>
      </c>
      <c r="D156" s="155">
        <v>0</v>
      </c>
      <c r="E156" s="155">
        <v>0</v>
      </c>
      <c r="F156" s="155">
        <v>0</v>
      </c>
      <c r="G156" s="155">
        <f t="shared" si="31"/>
        <v>0</v>
      </c>
    </row>
    <row r="157" spans="1:7" x14ac:dyDescent="0.25">
      <c r="A157" s="83" t="s">
        <v>383</v>
      </c>
      <c r="B157" s="155">
        <v>0</v>
      </c>
      <c r="C157" s="155">
        <v>0</v>
      </c>
      <c r="D157" s="155">
        <v>0</v>
      </c>
      <c r="E157" s="155">
        <v>0</v>
      </c>
      <c r="F157" s="155">
        <v>0</v>
      </c>
      <c r="G157" s="155">
        <f t="shared" si="31"/>
        <v>0</v>
      </c>
    </row>
    <row r="158" spans="1:7" x14ac:dyDescent="0.25">
      <c r="A158" s="86"/>
      <c r="B158" s="156"/>
      <c r="C158" s="156"/>
      <c r="D158" s="156"/>
      <c r="E158" s="156"/>
      <c r="F158" s="156"/>
      <c r="G158" s="156"/>
    </row>
    <row r="159" spans="1:7" x14ac:dyDescent="0.25">
      <c r="A159" s="29" t="s">
        <v>385</v>
      </c>
      <c r="B159" s="157">
        <f t="shared" ref="B159:G159" si="32">B9+B84</f>
        <v>17739091.649999999</v>
      </c>
      <c r="C159" s="157">
        <f t="shared" si="32"/>
        <v>3688798.85</v>
      </c>
      <c r="D159" s="157">
        <f t="shared" si="32"/>
        <v>21427890.5</v>
      </c>
      <c r="E159" s="157">
        <f t="shared" si="32"/>
        <v>20734071.68</v>
      </c>
      <c r="F159" s="157">
        <f t="shared" si="32"/>
        <v>20378670.779999997</v>
      </c>
      <c r="G159" s="157">
        <f t="shared" si="32"/>
        <v>693818.8199999989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9:B41 B38:F38 B53:B57 B48:F48 B60:G61 B58:F58 B63:G70 B62:F62 B71:F73 B94:F159 B93:C93 E93:F93 B16:B17 B44:B47 B49:B52 B59 B75:F92 B74" unlockedFormula="1"/>
    <ignoredError sqref="G18 G28 G38 G48 G58 G62 G71:G73 G75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41"/>
  <sheetViews>
    <sheetView showGridLines="0" topLeftCell="A7" zoomScaleNormal="100" workbookViewId="0">
      <selection activeCell="C12" sqref="C12"/>
    </sheetView>
  </sheetViews>
  <sheetFormatPr baseColWidth="10" defaultColWidth="11" defaultRowHeight="15" x14ac:dyDescent="0.25"/>
  <cols>
    <col min="1" max="1" width="59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98" t="s">
        <v>386</v>
      </c>
      <c r="B1" s="199"/>
      <c r="C1" s="199"/>
      <c r="D1" s="199"/>
      <c r="E1" s="199"/>
      <c r="F1" s="199"/>
      <c r="G1" s="200"/>
    </row>
    <row r="2" spans="1:7" ht="15" customHeight="1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ht="15" customHeight="1" x14ac:dyDescent="0.25">
      <c r="A3" s="109" t="s">
        <v>302</v>
      </c>
      <c r="B3" s="110"/>
      <c r="C3" s="110"/>
      <c r="D3" s="110"/>
      <c r="E3" s="110"/>
      <c r="F3" s="110"/>
      <c r="G3" s="111"/>
    </row>
    <row r="4" spans="1:7" ht="15" customHeight="1" x14ac:dyDescent="0.25">
      <c r="A4" s="109" t="s">
        <v>387</v>
      </c>
      <c r="B4" s="110"/>
      <c r="C4" s="110"/>
      <c r="D4" s="110"/>
      <c r="E4" s="110"/>
      <c r="F4" s="110"/>
      <c r="G4" s="111"/>
    </row>
    <row r="5" spans="1:7" ht="15" customHeight="1" x14ac:dyDescent="0.25">
      <c r="A5" s="109" t="str">
        <f>'Formato 3'!A4</f>
        <v>Del 1 de Enero al 31 de diciembre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ht="15" customHeight="1" x14ac:dyDescent="0.25">
      <c r="A7" s="193" t="s">
        <v>6</v>
      </c>
      <c r="B7" s="195" t="s">
        <v>304</v>
      </c>
      <c r="C7" s="195"/>
      <c r="D7" s="195"/>
      <c r="E7" s="195"/>
      <c r="F7" s="195"/>
      <c r="G7" s="197" t="s">
        <v>305</v>
      </c>
    </row>
    <row r="8" spans="1:7" ht="30" x14ac:dyDescent="0.25">
      <c r="A8" s="194"/>
      <c r="B8" s="25" t="s">
        <v>306</v>
      </c>
      <c r="C8" s="7" t="s">
        <v>236</v>
      </c>
      <c r="D8" s="25" t="s">
        <v>237</v>
      </c>
      <c r="E8" s="25" t="s">
        <v>192</v>
      </c>
      <c r="F8" s="25" t="s">
        <v>209</v>
      </c>
      <c r="G8" s="196"/>
    </row>
    <row r="9" spans="1:7" ht="15.75" customHeight="1" x14ac:dyDescent="0.25">
      <c r="A9" s="26" t="s">
        <v>388</v>
      </c>
      <c r="B9" s="143">
        <f t="shared" ref="B9:G9" si="0">SUM(B10:B28)</f>
        <v>17739091.649999999</v>
      </c>
      <c r="C9" s="143">
        <f t="shared" si="0"/>
        <v>3688798.8499999992</v>
      </c>
      <c r="D9" s="143">
        <f t="shared" si="0"/>
        <v>21427890.500000004</v>
      </c>
      <c r="E9" s="143">
        <f t="shared" si="0"/>
        <v>20734071.68</v>
      </c>
      <c r="F9" s="143">
        <f t="shared" si="0"/>
        <v>20378670.780000001</v>
      </c>
      <c r="G9" s="143">
        <f t="shared" si="0"/>
        <v>693818.8200000003</v>
      </c>
    </row>
    <row r="10" spans="1:7" x14ac:dyDescent="0.25">
      <c r="A10" s="162" t="s">
        <v>565</v>
      </c>
      <c r="B10" s="163">
        <v>605398.99</v>
      </c>
      <c r="C10" s="179">
        <v>-18604.96</v>
      </c>
      <c r="D10" s="178">
        <v>586794.03</v>
      </c>
      <c r="E10" s="179">
        <v>517162.2</v>
      </c>
      <c r="F10" s="179">
        <v>509660.32</v>
      </c>
      <c r="G10" s="178">
        <v>69631.830000000016</v>
      </c>
    </row>
    <row r="11" spans="1:7" x14ac:dyDescent="0.25">
      <c r="A11" s="162" t="s">
        <v>566</v>
      </c>
      <c r="B11" s="163">
        <v>743651.66</v>
      </c>
      <c r="C11" s="179">
        <v>2730352.36</v>
      </c>
      <c r="D11" s="178">
        <v>3474004.02</v>
      </c>
      <c r="E11" s="179">
        <v>3271802.79</v>
      </c>
      <c r="F11" s="179">
        <v>3264582.85</v>
      </c>
      <c r="G11" s="178">
        <v>202201.22999999998</v>
      </c>
    </row>
    <row r="12" spans="1:7" x14ac:dyDescent="0.25">
      <c r="A12" s="162" t="s">
        <v>567</v>
      </c>
      <c r="B12" s="163">
        <v>1125062.68</v>
      </c>
      <c r="C12" s="179">
        <v>505567.56</v>
      </c>
      <c r="D12" s="178">
        <v>1630630.24</v>
      </c>
      <c r="E12" s="179">
        <v>1568609.82</v>
      </c>
      <c r="F12" s="179">
        <v>1548274.68</v>
      </c>
      <c r="G12" s="178">
        <v>62020.419999999925</v>
      </c>
    </row>
    <row r="13" spans="1:7" x14ac:dyDescent="0.25">
      <c r="A13" s="162" t="s">
        <v>568</v>
      </c>
      <c r="B13" s="163">
        <v>428305.91</v>
      </c>
      <c r="C13" s="179">
        <v>0</v>
      </c>
      <c r="D13" s="178">
        <v>428305.91</v>
      </c>
      <c r="E13" s="179">
        <v>425512.03</v>
      </c>
      <c r="F13" s="179">
        <v>413237.45</v>
      </c>
      <c r="G13" s="178">
        <v>2793.8799999999464</v>
      </c>
    </row>
    <row r="14" spans="1:7" x14ac:dyDescent="0.25">
      <c r="A14" s="162" t="s">
        <v>569</v>
      </c>
      <c r="B14" s="163">
        <v>408439.76</v>
      </c>
      <c r="C14" s="179">
        <v>-12455.2</v>
      </c>
      <c r="D14" s="178">
        <v>395984.56</v>
      </c>
      <c r="E14" s="179">
        <v>377456.93</v>
      </c>
      <c r="F14" s="179">
        <v>367261.2</v>
      </c>
      <c r="G14" s="178">
        <v>18527.630000000005</v>
      </c>
    </row>
    <row r="15" spans="1:7" x14ac:dyDescent="0.25">
      <c r="A15" s="162" t="s">
        <v>570</v>
      </c>
      <c r="B15" s="163">
        <v>1544889.12</v>
      </c>
      <c r="C15" s="179">
        <v>50863.59</v>
      </c>
      <c r="D15" s="178">
        <v>1595752.7100000002</v>
      </c>
      <c r="E15" s="179">
        <v>1594278.12</v>
      </c>
      <c r="F15" s="179">
        <v>1565016.19</v>
      </c>
      <c r="G15" s="178">
        <v>1474.5900000000838</v>
      </c>
    </row>
    <row r="16" spans="1:7" x14ac:dyDescent="0.25">
      <c r="A16" s="162" t="s">
        <v>571</v>
      </c>
      <c r="B16" s="163">
        <v>730510.4</v>
      </c>
      <c r="C16" s="179">
        <v>70000</v>
      </c>
      <c r="D16" s="178">
        <v>800510.4</v>
      </c>
      <c r="E16" s="179">
        <v>798533.39</v>
      </c>
      <c r="F16" s="179">
        <v>787379.08</v>
      </c>
      <c r="G16" s="178">
        <v>1977.0100000000093</v>
      </c>
    </row>
    <row r="17" spans="1:7" s="140" customFormat="1" x14ac:dyDescent="0.25">
      <c r="A17" s="162" t="s">
        <v>572</v>
      </c>
      <c r="B17" s="163">
        <v>153378.32</v>
      </c>
      <c r="C17" s="179">
        <v>0</v>
      </c>
      <c r="D17" s="178">
        <v>153378.32</v>
      </c>
      <c r="E17" s="179">
        <v>152986.31</v>
      </c>
      <c r="F17" s="179">
        <v>148618.65</v>
      </c>
      <c r="G17" s="178">
        <v>392.01000000000931</v>
      </c>
    </row>
    <row r="18" spans="1:7" s="140" customFormat="1" x14ac:dyDescent="0.25">
      <c r="A18" s="162" t="s">
        <v>573</v>
      </c>
      <c r="B18" s="163">
        <v>335337.76</v>
      </c>
      <c r="C18" s="179">
        <v>12259.11</v>
      </c>
      <c r="D18" s="178">
        <v>347596.87</v>
      </c>
      <c r="E18" s="179">
        <v>320891.8</v>
      </c>
      <c r="F18" s="179">
        <v>312293.90999999997</v>
      </c>
      <c r="G18" s="178">
        <v>26705.070000000007</v>
      </c>
    </row>
    <row r="19" spans="1:7" s="140" customFormat="1" x14ac:dyDescent="0.25">
      <c r="A19" s="162" t="s">
        <v>574</v>
      </c>
      <c r="B19" s="163">
        <v>818377.51</v>
      </c>
      <c r="C19" s="179">
        <v>22000.04</v>
      </c>
      <c r="D19" s="178">
        <v>840377.55</v>
      </c>
      <c r="E19" s="179">
        <v>836337.83</v>
      </c>
      <c r="F19" s="179">
        <v>813494.76</v>
      </c>
      <c r="G19" s="178">
        <v>4039.7200000000885</v>
      </c>
    </row>
    <row r="20" spans="1:7" s="140" customFormat="1" x14ac:dyDescent="0.25">
      <c r="A20" s="162" t="s">
        <v>575</v>
      </c>
      <c r="B20" s="163">
        <v>1210401.25</v>
      </c>
      <c r="C20" s="179">
        <v>46889.98</v>
      </c>
      <c r="D20" s="178">
        <v>1257291.23</v>
      </c>
      <c r="E20" s="179">
        <v>1213524.8799999999</v>
      </c>
      <c r="F20" s="179">
        <v>1184518.98</v>
      </c>
      <c r="G20" s="178">
        <v>43766.350000000093</v>
      </c>
    </row>
    <row r="21" spans="1:7" s="140" customFormat="1" x14ac:dyDescent="0.25">
      <c r="A21" s="162" t="s">
        <v>576</v>
      </c>
      <c r="B21" s="163">
        <v>158135.28</v>
      </c>
      <c r="C21" s="179">
        <v>508.26</v>
      </c>
      <c r="D21" s="178">
        <v>158643.54</v>
      </c>
      <c r="E21" s="179">
        <v>158238.48000000001</v>
      </c>
      <c r="F21" s="179">
        <v>153736.26999999999</v>
      </c>
      <c r="G21" s="178">
        <v>405.05999999999767</v>
      </c>
    </row>
    <row r="22" spans="1:7" s="140" customFormat="1" x14ac:dyDescent="0.25">
      <c r="A22" s="162" t="s">
        <v>577</v>
      </c>
      <c r="B22" s="163">
        <v>2741221.07</v>
      </c>
      <c r="C22" s="179">
        <v>351854.98</v>
      </c>
      <c r="D22" s="178">
        <v>3093076.05</v>
      </c>
      <c r="E22" s="179">
        <v>3059190.77</v>
      </c>
      <c r="F22" s="179">
        <v>3037624.17</v>
      </c>
      <c r="G22" s="178">
        <v>33885.279999999795</v>
      </c>
    </row>
    <row r="23" spans="1:7" s="140" customFormat="1" x14ac:dyDescent="0.25">
      <c r="A23" s="162" t="s">
        <v>578</v>
      </c>
      <c r="B23" s="163">
        <v>492553.32</v>
      </c>
      <c r="C23" s="179">
        <v>8066.14</v>
      </c>
      <c r="D23" s="178">
        <v>500619.46</v>
      </c>
      <c r="E23" s="179">
        <v>401428.13</v>
      </c>
      <c r="F23" s="179">
        <v>393419.82</v>
      </c>
      <c r="G23" s="178">
        <v>99191.330000000016</v>
      </c>
    </row>
    <row r="24" spans="1:7" s="140" customFormat="1" x14ac:dyDescent="0.25">
      <c r="A24" s="162" t="s">
        <v>579</v>
      </c>
      <c r="B24" s="163">
        <v>1400888.6</v>
      </c>
      <c r="C24" s="179">
        <v>588.61</v>
      </c>
      <c r="D24" s="178">
        <v>1401477.2100000002</v>
      </c>
      <c r="E24" s="179">
        <v>1378389.87</v>
      </c>
      <c r="F24" s="179">
        <v>1344887.87</v>
      </c>
      <c r="G24" s="178">
        <v>23087.340000000084</v>
      </c>
    </row>
    <row r="25" spans="1:7" s="140" customFormat="1" x14ac:dyDescent="0.25">
      <c r="A25" s="162" t="s">
        <v>580</v>
      </c>
      <c r="B25" s="163">
        <v>157318.1</v>
      </c>
      <c r="C25" s="179">
        <v>-1082.24</v>
      </c>
      <c r="D25" s="178">
        <v>156235.86000000002</v>
      </c>
      <c r="E25" s="179">
        <v>153951.25</v>
      </c>
      <c r="F25" s="179">
        <v>149521.98000000001</v>
      </c>
      <c r="G25" s="178">
        <v>2284.6100000000151</v>
      </c>
    </row>
    <row r="26" spans="1:7" s="140" customFormat="1" x14ac:dyDescent="0.25">
      <c r="A26" s="162" t="s">
        <v>581</v>
      </c>
      <c r="B26" s="163">
        <v>3387990.29</v>
      </c>
      <c r="C26" s="179">
        <v>-281419.19</v>
      </c>
      <c r="D26" s="178">
        <v>3106571.1</v>
      </c>
      <c r="E26" s="179">
        <v>3048851.3</v>
      </c>
      <c r="F26" s="179">
        <v>2958504.42</v>
      </c>
      <c r="G26" s="178">
        <v>57719.800000000279</v>
      </c>
    </row>
    <row r="27" spans="1:7" s="140" customFormat="1" x14ac:dyDescent="0.25">
      <c r="A27" s="162" t="s">
        <v>582</v>
      </c>
      <c r="B27" s="163">
        <v>843926.55</v>
      </c>
      <c r="C27" s="179">
        <v>278665.7</v>
      </c>
      <c r="D27" s="178">
        <v>1122592.25</v>
      </c>
      <c r="E27" s="179">
        <v>1108248.81</v>
      </c>
      <c r="F27" s="179">
        <v>1088959.1000000001</v>
      </c>
      <c r="G27" s="178">
        <v>14343.439999999944</v>
      </c>
    </row>
    <row r="28" spans="1:7" s="140" customFormat="1" x14ac:dyDescent="0.25">
      <c r="A28" s="162" t="s">
        <v>583</v>
      </c>
      <c r="B28" s="163">
        <v>453305.08</v>
      </c>
      <c r="C28" s="179">
        <v>-75255.89</v>
      </c>
      <c r="D28" s="178">
        <v>378049.19</v>
      </c>
      <c r="E28" s="179">
        <v>348676.97</v>
      </c>
      <c r="F28" s="179">
        <v>337679.08</v>
      </c>
      <c r="G28" s="178">
        <v>29372.22000000003</v>
      </c>
    </row>
    <row r="29" spans="1:7" x14ac:dyDescent="0.25">
      <c r="A29" s="30" t="s">
        <v>153</v>
      </c>
      <c r="B29" s="142"/>
      <c r="C29" s="142"/>
      <c r="D29" s="142"/>
      <c r="E29" s="142"/>
      <c r="F29" s="142"/>
      <c r="G29" s="142"/>
    </row>
    <row r="30" spans="1:7" x14ac:dyDescent="0.25">
      <c r="A30" s="3" t="s">
        <v>397</v>
      </c>
      <c r="B30" s="4">
        <f>SUM(B31:B38)</f>
        <v>0</v>
      </c>
      <c r="C30" s="4">
        <f t="shared" ref="C30:G30" si="1">SUM(C31:C38)</f>
        <v>0</v>
      </c>
      <c r="D30" s="4">
        <f t="shared" si="1"/>
        <v>0</v>
      </c>
      <c r="E30" s="4">
        <f t="shared" si="1"/>
        <v>0</v>
      </c>
      <c r="F30" s="4">
        <f t="shared" si="1"/>
        <v>0</v>
      </c>
      <c r="G30" s="4">
        <f t="shared" si="1"/>
        <v>0</v>
      </c>
    </row>
    <row r="31" spans="1:7" x14ac:dyDescent="0.25">
      <c r="A31" s="62" t="s">
        <v>389</v>
      </c>
      <c r="B31" s="74">
        <v>0</v>
      </c>
      <c r="C31" s="74">
        <v>0</v>
      </c>
      <c r="D31" s="74">
        <v>0</v>
      </c>
      <c r="E31" s="74">
        <v>0</v>
      </c>
      <c r="F31" s="74">
        <v>0</v>
      </c>
      <c r="G31" s="74">
        <v>0</v>
      </c>
    </row>
    <row r="32" spans="1:7" x14ac:dyDescent="0.25">
      <c r="A32" s="62" t="s">
        <v>390</v>
      </c>
      <c r="B32" s="74">
        <v>0</v>
      </c>
      <c r="C32" s="74">
        <v>0</v>
      </c>
      <c r="D32" s="74">
        <v>0</v>
      </c>
      <c r="E32" s="74">
        <v>0</v>
      </c>
      <c r="F32" s="74">
        <v>0</v>
      </c>
      <c r="G32" s="74">
        <v>0</v>
      </c>
    </row>
    <row r="33" spans="1:7" x14ac:dyDescent="0.25">
      <c r="A33" s="62" t="s">
        <v>391</v>
      </c>
      <c r="B33" s="74">
        <v>0</v>
      </c>
      <c r="C33" s="74">
        <v>0</v>
      </c>
      <c r="D33" s="74">
        <v>0</v>
      </c>
      <c r="E33" s="74">
        <v>0</v>
      </c>
      <c r="F33" s="74">
        <v>0</v>
      </c>
      <c r="G33" s="74">
        <v>0</v>
      </c>
    </row>
    <row r="34" spans="1:7" x14ac:dyDescent="0.25">
      <c r="A34" s="62" t="s">
        <v>392</v>
      </c>
      <c r="B34" s="74">
        <v>0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</row>
    <row r="35" spans="1:7" x14ac:dyDescent="0.25">
      <c r="A35" s="62" t="s">
        <v>393</v>
      </c>
      <c r="B35" s="74">
        <v>0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</row>
    <row r="36" spans="1:7" x14ac:dyDescent="0.25">
      <c r="A36" s="62" t="s">
        <v>394</v>
      </c>
      <c r="B36" s="74">
        <v>0</v>
      </c>
      <c r="C36" s="74">
        <v>0</v>
      </c>
      <c r="D36" s="74">
        <v>0</v>
      </c>
      <c r="E36" s="74">
        <v>0</v>
      </c>
      <c r="F36" s="74">
        <v>0</v>
      </c>
      <c r="G36" s="74">
        <v>0</v>
      </c>
    </row>
    <row r="37" spans="1:7" x14ac:dyDescent="0.25">
      <c r="A37" s="62" t="s">
        <v>395</v>
      </c>
      <c r="B37" s="74">
        <v>0</v>
      </c>
      <c r="C37" s="74">
        <v>0</v>
      </c>
      <c r="D37" s="74">
        <v>0</v>
      </c>
      <c r="E37" s="74">
        <v>0</v>
      </c>
      <c r="F37" s="74">
        <v>0</v>
      </c>
      <c r="G37" s="74">
        <v>0</v>
      </c>
    </row>
    <row r="38" spans="1:7" x14ac:dyDescent="0.25">
      <c r="A38" s="62" t="s">
        <v>396</v>
      </c>
      <c r="B38" s="74">
        <v>0</v>
      </c>
      <c r="C38" s="74">
        <v>0</v>
      </c>
      <c r="D38" s="74">
        <v>0</v>
      </c>
      <c r="E38" s="74">
        <v>0</v>
      </c>
      <c r="F38" s="74">
        <v>0</v>
      </c>
      <c r="G38" s="74">
        <v>0</v>
      </c>
    </row>
    <row r="39" spans="1:7" x14ac:dyDescent="0.25">
      <c r="A39" s="30" t="s">
        <v>153</v>
      </c>
      <c r="B39" s="48"/>
      <c r="C39" s="48"/>
      <c r="D39" s="48"/>
      <c r="E39" s="48"/>
      <c r="F39" s="48"/>
      <c r="G39" s="48"/>
    </row>
    <row r="40" spans="1:7" x14ac:dyDescent="0.25">
      <c r="A40" s="3" t="s">
        <v>385</v>
      </c>
      <c r="B40" s="143">
        <f t="shared" ref="B40:G40" si="2">SUM(B30,B9)</f>
        <v>17739091.649999999</v>
      </c>
      <c r="C40" s="143">
        <f t="shared" si="2"/>
        <v>3688798.8499999992</v>
      </c>
      <c r="D40" s="143">
        <f t="shared" si="2"/>
        <v>21427890.500000004</v>
      </c>
      <c r="E40" s="143">
        <f t="shared" si="2"/>
        <v>20734071.68</v>
      </c>
      <c r="F40" s="143">
        <f t="shared" si="2"/>
        <v>20378670.780000001</v>
      </c>
      <c r="G40" s="143">
        <f t="shared" si="2"/>
        <v>693818.8200000003</v>
      </c>
    </row>
    <row r="41" spans="1:7" x14ac:dyDescent="0.25">
      <c r="A41" s="54"/>
      <c r="B41" s="143"/>
      <c r="C41" s="143"/>
      <c r="D41" s="143"/>
      <c r="E41" s="54"/>
      <c r="F41" s="54"/>
      <c r="G41" s="54"/>
    </row>
  </sheetData>
  <mergeCells count="4">
    <mergeCell ref="A7:A8"/>
    <mergeCell ref="B7:F7"/>
    <mergeCell ref="G7:G8"/>
    <mergeCell ref="A1:G1"/>
  </mergeCells>
  <dataValidations disablePrompts="1" count="1">
    <dataValidation type="decimal" allowBlank="1" showInputMessage="1" showErrorMessage="1" sqref="B29:G30 B9:G9 B39:G40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9:G40 B9:G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zoomScaleNormal="100" workbookViewId="0">
      <selection activeCell="D79" sqref="D79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04" t="s">
        <v>398</v>
      </c>
      <c r="B1" s="205"/>
      <c r="C1" s="205"/>
      <c r="D1" s="205"/>
      <c r="E1" s="205"/>
      <c r="F1" s="205"/>
      <c r="G1" s="205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399</v>
      </c>
      <c r="B3" s="110"/>
      <c r="C3" s="110"/>
      <c r="D3" s="110"/>
      <c r="E3" s="110"/>
      <c r="F3" s="110"/>
      <c r="G3" s="111"/>
    </row>
    <row r="4" spans="1:7" x14ac:dyDescent="0.25">
      <c r="A4" s="109" t="s">
        <v>400</v>
      </c>
      <c r="B4" s="110"/>
      <c r="C4" s="110"/>
      <c r="D4" s="110"/>
      <c r="E4" s="110"/>
      <c r="F4" s="110"/>
      <c r="G4" s="111"/>
    </row>
    <row r="5" spans="1:7" x14ac:dyDescent="0.25">
      <c r="A5" s="109" t="str">
        <f>'Formato 3'!A4</f>
        <v>Del 1 de Enero al 31 de diciembre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ht="15.75" customHeight="1" x14ac:dyDescent="0.25">
      <c r="A7" s="193" t="s">
        <v>6</v>
      </c>
      <c r="B7" s="201" t="s">
        <v>304</v>
      </c>
      <c r="C7" s="202"/>
      <c r="D7" s="202"/>
      <c r="E7" s="202"/>
      <c r="F7" s="203"/>
      <c r="G7" s="197" t="s">
        <v>401</v>
      </c>
    </row>
    <row r="8" spans="1:7" ht="30" x14ac:dyDescent="0.25">
      <c r="A8" s="194"/>
      <c r="B8" s="25" t="s">
        <v>306</v>
      </c>
      <c r="C8" s="7" t="s">
        <v>402</v>
      </c>
      <c r="D8" s="25" t="s">
        <v>308</v>
      </c>
      <c r="E8" s="25" t="s">
        <v>192</v>
      </c>
      <c r="F8" s="31" t="s">
        <v>209</v>
      </c>
      <c r="G8" s="196"/>
    </row>
    <row r="9" spans="1:7" ht="16.5" customHeight="1" x14ac:dyDescent="0.25">
      <c r="A9" s="26" t="s">
        <v>403</v>
      </c>
      <c r="B9" s="145">
        <f>SUM(B10,B19,B27,B37)</f>
        <v>17739091.649999999</v>
      </c>
      <c r="C9" s="145">
        <f t="shared" ref="C9:G9" si="0">SUM(C10,C19,C27,C37)</f>
        <v>3688798.8500000006</v>
      </c>
      <c r="D9" s="145">
        <f t="shared" si="0"/>
        <v>21427890.5</v>
      </c>
      <c r="E9" s="145">
        <f t="shared" si="0"/>
        <v>20734071.679999996</v>
      </c>
      <c r="F9" s="145">
        <f t="shared" si="0"/>
        <v>20378670.779999997</v>
      </c>
      <c r="G9" s="145">
        <f t="shared" si="0"/>
        <v>693818.82000000146</v>
      </c>
    </row>
    <row r="10" spans="1:7" ht="15" customHeight="1" x14ac:dyDescent="0.25">
      <c r="A10" s="57" t="s">
        <v>404</v>
      </c>
      <c r="B10" s="118">
        <f>SUM(B11:B18)</f>
        <v>2850600.22</v>
      </c>
      <c r="C10" s="118">
        <f t="shared" ref="C10:G10" si="1">SUM(C11:C18)</f>
        <v>708977.37</v>
      </c>
      <c r="D10" s="118">
        <f t="shared" si="1"/>
        <v>3559577.5900000003</v>
      </c>
      <c r="E10" s="118">
        <f t="shared" si="1"/>
        <v>3451047.63</v>
      </c>
      <c r="F10" s="118">
        <f t="shared" si="1"/>
        <v>3388150.31</v>
      </c>
      <c r="G10" s="118">
        <f t="shared" si="1"/>
        <v>108529.96000000043</v>
      </c>
    </row>
    <row r="11" spans="1:7" x14ac:dyDescent="0.25">
      <c r="A11" s="76" t="s">
        <v>405</v>
      </c>
      <c r="B11" s="118">
        <v>0</v>
      </c>
      <c r="C11" s="118">
        <v>0</v>
      </c>
      <c r="D11" s="118">
        <v>0</v>
      </c>
      <c r="E11" s="118">
        <v>0</v>
      </c>
      <c r="F11" s="118">
        <v>0</v>
      </c>
      <c r="G11" s="118">
        <v>0</v>
      </c>
    </row>
    <row r="12" spans="1:7" x14ac:dyDescent="0.25">
      <c r="A12" s="76" t="s">
        <v>406</v>
      </c>
      <c r="B12" s="118">
        <v>0</v>
      </c>
      <c r="C12" s="118">
        <v>0</v>
      </c>
      <c r="D12" s="118">
        <v>0</v>
      </c>
      <c r="E12" s="118">
        <v>0</v>
      </c>
      <c r="F12" s="118">
        <v>0</v>
      </c>
      <c r="G12" s="118">
        <v>0</v>
      </c>
    </row>
    <row r="13" spans="1:7" x14ac:dyDescent="0.25">
      <c r="A13" s="76" t="s">
        <v>407</v>
      </c>
      <c r="B13" s="118">
        <v>0</v>
      </c>
      <c r="C13" s="118">
        <v>0</v>
      </c>
      <c r="D13" s="118">
        <v>0</v>
      </c>
      <c r="E13" s="118">
        <v>0</v>
      </c>
      <c r="F13" s="118">
        <v>0</v>
      </c>
      <c r="G13" s="118">
        <v>0</v>
      </c>
    </row>
    <row r="14" spans="1:7" x14ac:dyDescent="0.25">
      <c r="A14" s="76" t="s">
        <v>408</v>
      </c>
      <c r="B14" s="118">
        <v>0</v>
      </c>
      <c r="C14" s="118">
        <v>0</v>
      </c>
      <c r="D14" s="118">
        <v>0</v>
      </c>
      <c r="E14" s="118">
        <v>0</v>
      </c>
      <c r="F14" s="118">
        <v>0</v>
      </c>
      <c r="G14" s="118">
        <v>0</v>
      </c>
    </row>
    <row r="15" spans="1:7" x14ac:dyDescent="0.25">
      <c r="A15" s="76" t="s">
        <v>409</v>
      </c>
      <c r="B15" s="144">
        <v>2850600.22</v>
      </c>
      <c r="C15" s="181">
        <v>708977.37</v>
      </c>
      <c r="D15" s="180">
        <v>3559577.5900000003</v>
      </c>
      <c r="E15" s="181">
        <v>3451047.63</v>
      </c>
      <c r="F15" s="181">
        <v>3388150.31</v>
      </c>
      <c r="G15" s="180">
        <v>108529.96000000043</v>
      </c>
    </row>
    <row r="16" spans="1:7" x14ac:dyDescent="0.25">
      <c r="A16" s="76" t="s">
        <v>410</v>
      </c>
      <c r="B16" s="118">
        <v>0</v>
      </c>
      <c r="C16" s="118">
        <v>0</v>
      </c>
      <c r="D16" s="118">
        <v>0</v>
      </c>
      <c r="E16" s="118">
        <v>0</v>
      </c>
      <c r="F16" s="118">
        <v>0</v>
      </c>
      <c r="G16" s="118">
        <v>0</v>
      </c>
    </row>
    <row r="17" spans="1:7" x14ac:dyDescent="0.25">
      <c r="A17" s="76" t="s">
        <v>411</v>
      </c>
      <c r="B17" s="118">
        <v>0</v>
      </c>
      <c r="C17" s="118">
        <v>0</v>
      </c>
      <c r="D17" s="118">
        <v>0</v>
      </c>
      <c r="E17" s="118">
        <v>0</v>
      </c>
      <c r="F17" s="118">
        <v>0</v>
      </c>
      <c r="G17" s="118">
        <v>0</v>
      </c>
    </row>
    <row r="18" spans="1:7" x14ac:dyDescent="0.25">
      <c r="A18" s="76" t="s">
        <v>412</v>
      </c>
      <c r="B18" s="118">
        <v>0</v>
      </c>
      <c r="C18" s="118">
        <v>0</v>
      </c>
      <c r="D18" s="118">
        <v>0</v>
      </c>
      <c r="E18" s="118">
        <v>0</v>
      </c>
      <c r="F18" s="118">
        <v>0</v>
      </c>
      <c r="G18" s="118">
        <v>0</v>
      </c>
    </row>
    <row r="19" spans="1:7" x14ac:dyDescent="0.25">
      <c r="A19" s="57" t="s">
        <v>413</v>
      </c>
      <c r="B19" s="118">
        <f>SUM(B20:B26)</f>
        <v>14888491.43</v>
      </c>
      <c r="C19" s="118">
        <f t="shared" ref="C19:G19" si="2">SUM(C20:C26)</f>
        <v>2979821.4800000004</v>
      </c>
      <c r="D19" s="118">
        <f t="shared" si="2"/>
        <v>17868312.91</v>
      </c>
      <c r="E19" s="118">
        <f t="shared" si="2"/>
        <v>17283024.049999997</v>
      </c>
      <c r="F19" s="118">
        <f t="shared" si="2"/>
        <v>16990520.469999999</v>
      </c>
      <c r="G19" s="118">
        <f t="shared" si="2"/>
        <v>585288.86000000103</v>
      </c>
    </row>
    <row r="20" spans="1:7" x14ac:dyDescent="0.25">
      <c r="A20" s="76" t="s">
        <v>414</v>
      </c>
      <c r="B20" s="118">
        <v>0</v>
      </c>
      <c r="C20" s="118">
        <v>0</v>
      </c>
      <c r="D20" s="118">
        <v>0</v>
      </c>
      <c r="E20" s="118">
        <v>0</v>
      </c>
      <c r="F20" s="118">
        <v>0</v>
      </c>
      <c r="G20" s="118">
        <v>0</v>
      </c>
    </row>
    <row r="21" spans="1:7" x14ac:dyDescent="0.25">
      <c r="A21" s="76" t="s">
        <v>415</v>
      </c>
      <c r="B21" s="144">
        <v>335337.76</v>
      </c>
      <c r="C21" s="183">
        <v>12259.11</v>
      </c>
      <c r="D21" s="182">
        <v>347596.87</v>
      </c>
      <c r="E21" s="183">
        <v>320891.8</v>
      </c>
      <c r="F21" s="183">
        <v>312293.90999999997</v>
      </c>
      <c r="G21" s="182">
        <v>26705.070000000007</v>
      </c>
    </row>
    <row r="22" spans="1:7" x14ac:dyDescent="0.25">
      <c r="A22" s="76" t="s">
        <v>416</v>
      </c>
      <c r="B22" s="144">
        <v>1554266.92</v>
      </c>
      <c r="C22" s="183">
        <v>588.61</v>
      </c>
      <c r="D22" s="182">
        <v>1554855.53</v>
      </c>
      <c r="E22" s="183">
        <v>1531376.18</v>
      </c>
      <c r="F22" s="183">
        <v>1493506.52</v>
      </c>
      <c r="G22" s="182">
        <v>23479.350000000093</v>
      </c>
    </row>
    <row r="23" spans="1:7" x14ac:dyDescent="0.25">
      <c r="A23" s="76" t="s">
        <v>417</v>
      </c>
      <c r="B23" s="146">
        <v>0</v>
      </c>
      <c r="C23" s="182">
        <v>0</v>
      </c>
      <c r="D23" s="182">
        <v>0</v>
      </c>
      <c r="E23" s="182">
        <v>0</v>
      </c>
      <c r="F23" s="182">
        <v>0</v>
      </c>
      <c r="G23" s="182">
        <v>0</v>
      </c>
    </row>
    <row r="24" spans="1:7" x14ac:dyDescent="0.25">
      <c r="A24" s="76" t="s">
        <v>418</v>
      </c>
      <c r="B24" s="144">
        <v>3387990.29</v>
      </c>
      <c r="C24" s="183">
        <v>-281419.19</v>
      </c>
      <c r="D24" s="182">
        <v>3106571.1</v>
      </c>
      <c r="E24" s="183">
        <v>3048851.3</v>
      </c>
      <c r="F24" s="183">
        <v>2958504.42</v>
      </c>
      <c r="G24" s="182">
        <v>57719.800000000279</v>
      </c>
    </row>
    <row r="25" spans="1:7" x14ac:dyDescent="0.25">
      <c r="A25" s="76" t="s">
        <v>419</v>
      </c>
      <c r="B25" s="144">
        <v>9610896.4600000009</v>
      </c>
      <c r="C25" s="183">
        <v>3248392.95</v>
      </c>
      <c r="D25" s="182">
        <v>12859289.41</v>
      </c>
      <c r="E25" s="183">
        <v>12381904.77</v>
      </c>
      <c r="F25" s="183">
        <v>12226215.619999999</v>
      </c>
      <c r="G25" s="182">
        <v>477384.6400000006</v>
      </c>
    </row>
    <row r="26" spans="1:7" x14ac:dyDescent="0.25">
      <c r="A26" s="76" t="s">
        <v>420</v>
      </c>
      <c r="B26" s="118">
        <v>0</v>
      </c>
      <c r="C26" s="118">
        <v>0</v>
      </c>
      <c r="D26" s="118">
        <v>0</v>
      </c>
      <c r="E26" s="118">
        <v>0</v>
      </c>
      <c r="F26" s="118">
        <v>0</v>
      </c>
      <c r="G26" s="118">
        <v>0</v>
      </c>
    </row>
    <row r="27" spans="1:7" x14ac:dyDescent="0.25">
      <c r="A27" s="57" t="s">
        <v>421</v>
      </c>
      <c r="B27" s="118">
        <f>SUM(B28:B36)</f>
        <v>0</v>
      </c>
      <c r="C27" s="118">
        <f t="shared" ref="C27:G27" si="3">SUM(C28:C36)</f>
        <v>0</v>
      </c>
      <c r="D27" s="118">
        <f t="shared" si="3"/>
        <v>0</v>
      </c>
      <c r="E27" s="118">
        <f t="shared" si="3"/>
        <v>0</v>
      </c>
      <c r="F27" s="118">
        <f t="shared" si="3"/>
        <v>0</v>
      </c>
      <c r="G27" s="118">
        <f t="shared" si="3"/>
        <v>0</v>
      </c>
    </row>
    <row r="28" spans="1:7" x14ac:dyDescent="0.25">
      <c r="A28" s="79" t="s">
        <v>422</v>
      </c>
      <c r="B28" s="118">
        <v>0</v>
      </c>
      <c r="C28" s="118">
        <v>0</v>
      </c>
      <c r="D28" s="118">
        <v>0</v>
      </c>
      <c r="E28" s="118">
        <v>0</v>
      </c>
      <c r="F28" s="118">
        <v>0</v>
      </c>
      <c r="G28" s="118">
        <v>0</v>
      </c>
    </row>
    <row r="29" spans="1:7" x14ac:dyDescent="0.25">
      <c r="A29" s="76" t="s">
        <v>423</v>
      </c>
      <c r="B29" s="118">
        <v>0</v>
      </c>
      <c r="C29" s="118">
        <v>0</v>
      </c>
      <c r="D29" s="118">
        <v>0</v>
      </c>
      <c r="E29" s="118">
        <v>0</v>
      </c>
      <c r="F29" s="118">
        <v>0</v>
      </c>
      <c r="G29" s="118">
        <v>0</v>
      </c>
    </row>
    <row r="30" spans="1:7" x14ac:dyDescent="0.25">
      <c r="A30" s="76" t="s">
        <v>424</v>
      </c>
      <c r="B30" s="118">
        <v>0</v>
      </c>
      <c r="C30" s="118">
        <v>0</v>
      </c>
      <c r="D30" s="118">
        <v>0</v>
      </c>
      <c r="E30" s="118">
        <v>0</v>
      </c>
      <c r="F30" s="118">
        <v>0</v>
      </c>
      <c r="G30" s="118">
        <v>0</v>
      </c>
    </row>
    <row r="31" spans="1:7" x14ac:dyDescent="0.25">
      <c r="A31" s="76" t="s">
        <v>425</v>
      </c>
      <c r="B31" s="118">
        <v>0</v>
      </c>
      <c r="C31" s="118">
        <v>0</v>
      </c>
      <c r="D31" s="118">
        <v>0</v>
      </c>
      <c r="E31" s="118">
        <v>0</v>
      </c>
      <c r="F31" s="118">
        <v>0</v>
      </c>
      <c r="G31" s="118">
        <v>0</v>
      </c>
    </row>
    <row r="32" spans="1:7" x14ac:dyDescent="0.25">
      <c r="A32" s="76" t="s">
        <v>426</v>
      </c>
      <c r="B32" s="118">
        <v>0</v>
      </c>
      <c r="C32" s="118">
        <v>0</v>
      </c>
      <c r="D32" s="118">
        <v>0</v>
      </c>
      <c r="E32" s="118">
        <v>0</v>
      </c>
      <c r="F32" s="118">
        <v>0</v>
      </c>
      <c r="G32" s="118">
        <v>0</v>
      </c>
    </row>
    <row r="33" spans="1:7" ht="14.45" customHeight="1" x14ac:dyDescent="0.25">
      <c r="A33" s="76" t="s">
        <v>427</v>
      </c>
      <c r="B33" s="118">
        <v>0</v>
      </c>
      <c r="C33" s="118">
        <v>0</v>
      </c>
      <c r="D33" s="118">
        <v>0</v>
      </c>
      <c r="E33" s="118">
        <v>0</v>
      </c>
      <c r="F33" s="118">
        <v>0</v>
      </c>
      <c r="G33" s="118">
        <v>0</v>
      </c>
    </row>
    <row r="34" spans="1:7" ht="14.45" customHeight="1" x14ac:dyDescent="0.25">
      <c r="A34" s="76" t="s">
        <v>428</v>
      </c>
      <c r="B34" s="118">
        <v>0</v>
      </c>
      <c r="C34" s="118">
        <v>0</v>
      </c>
      <c r="D34" s="118">
        <v>0</v>
      </c>
      <c r="E34" s="118">
        <v>0</v>
      </c>
      <c r="F34" s="118">
        <v>0</v>
      </c>
      <c r="G34" s="118">
        <v>0</v>
      </c>
    </row>
    <row r="35" spans="1:7" ht="14.45" customHeight="1" x14ac:dyDescent="0.25">
      <c r="A35" s="76" t="s">
        <v>429</v>
      </c>
      <c r="B35" s="118">
        <v>0</v>
      </c>
      <c r="C35" s="118">
        <v>0</v>
      </c>
      <c r="D35" s="118">
        <v>0</v>
      </c>
      <c r="E35" s="118">
        <v>0</v>
      </c>
      <c r="F35" s="118">
        <v>0</v>
      </c>
      <c r="G35" s="118">
        <v>0</v>
      </c>
    </row>
    <row r="36" spans="1:7" ht="14.45" customHeight="1" x14ac:dyDescent="0.25">
      <c r="A36" s="76" t="s">
        <v>430</v>
      </c>
      <c r="B36" s="118">
        <v>0</v>
      </c>
      <c r="C36" s="118">
        <v>0</v>
      </c>
      <c r="D36" s="118">
        <v>0</v>
      </c>
      <c r="E36" s="118">
        <v>0</v>
      </c>
      <c r="F36" s="118">
        <v>0</v>
      </c>
      <c r="G36" s="118">
        <v>0</v>
      </c>
    </row>
    <row r="37" spans="1:7" ht="14.45" customHeight="1" x14ac:dyDescent="0.25">
      <c r="A37" s="58" t="s">
        <v>431</v>
      </c>
      <c r="B37" s="118">
        <f>SUM(B38:B41)</f>
        <v>0</v>
      </c>
      <c r="C37" s="118">
        <f t="shared" ref="C37:G37" si="4">SUM(C38:C41)</f>
        <v>0</v>
      </c>
      <c r="D37" s="118">
        <f t="shared" si="4"/>
        <v>0</v>
      </c>
      <c r="E37" s="118">
        <f t="shared" si="4"/>
        <v>0</v>
      </c>
      <c r="F37" s="118">
        <f t="shared" si="4"/>
        <v>0</v>
      </c>
      <c r="G37" s="118">
        <f t="shared" si="4"/>
        <v>0</v>
      </c>
    </row>
    <row r="38" spans="1:7" x14ac:dyDescent="0.25">
      <c r="A38" s="79" t="s">
        <v>432</v>
      </c>
      <c r="B38" s="118">
        <v>0</v>
      </c>
      <c r="C38" s="118">
        <v>0</v>
      </c>
      <c r="D38" s="118">
        <v>0</v>
      </c>
      <c r="E38" s="118">
        <v>0</v>
      </c>
      <c r="F38" s="118">
        <v>0</v>
      </c>
      <c r="G38" s="118">
        <v>0</v>
      </c>
    </row>
    <row r="39" spans="1:7" ht="30" x14ac:dyDescent="0.25">
      <c r="A39" s="79" t="s">
        <v>433</v>
      </c>
      <c r="B39" s="118">
        <v>0</v>
      </c>
      <c r="C39" s="118">
        <v>0</v>
      </c>
      <c r="D39" s="118">
        <v>0</v>
      </c>
      <c r="E39" s="118">
        <v>0</v>
      </c>
      <c r="F39" s="118">
        <v>0</v>
      </c>
      <c r="G39" s="118">
        <v>0</v>
      </c>
    </row>
    <row r="40" spans="1:7" x14ac:dyDescent="0.25">
      <c r="A40" s="79" t="s">
        <v>434</v>
      </c>
      <c r="B40" s="118">
        <v>0</v>
      </c>
      <c r="C40" s="118">
        <v>0</v>
      </c>
      <c r="D40" s="118">
        <v>0</v>
      </c>
      <c r="E40" s="118">
        <v>0</v>
      </c>
      <c r="F40" s="118">
        <v>0</v>
      </c>
      <c r="G40" s="118">
        <v>0</v>
      </c>
    </row>
    <row r="41" spans="1:7" x14ac:dyDescent="0.25">
      <c r="A41" s="79" t="s">
        <v>435</v>
      </c>
      <c r="B41" s="118">
        <v>0</v>
      </c>
      <c r="C41" s="118">
        <v>0</v>
      </c>
      <c r="D41" s="118">
        <v>0</v>
      </c>
      <c r="E41" s="118">
        <v>0</v>
      </c>
      <c r="F41" s="118">
        <v>0</v>
      </c>
      <c r="G41" s="118">
        <v>0</v>
      </c>
    </row>
    <row r="42" spans="1:7" x14ac:dyDescent="0.25">
      <c r="A42" s="79"/>
      <c r="B42" s="147"/>
      <c r="C42" s="147"/>
      <c r="D42" s="147"/>
      <c r="E42" s="147"/>
      <c r="F42" s="147"/>
      <c r="G42" s="147"/>
    </row>
    <row r="43" spans="1:7" x14ac:dyDescent="0.25">
      <c r="A43" s="3" t="s">
        <v>436</v>
      </c>
      <c r="B43" s="148">
        <f>SUM(B44,B53,B61,B71)</f>
        <v>0</v>
      </c>
      <c r="C43" s="148">
        <f t="shared" ref="C43:G43" si="5">SUM(C44,C53,C61,C71)</f>
        <v>0</v>
      </c>
      <c r="D43" s="148">
        <f t="shared" si="5"/>
        <v>0</v>
      </c>
      <c r="E43" s="148">
        <f t="shared" si="5"/>
        <v>0</v>
      </c>
      <c r="F43" s="148">
        <f t="shared" si="5"/>
        <v>0</v>
      </c>
      <c r="G43" s="148">
        <f t="shared" si="5"/>
        <v>0</v>
      </c>
    </row>
    <row r="44" spans="1:7" x14ac:dyDescent="0.25">
      <c r="A44" s="57" t="s">
        <v>404</v>
      </c>
      <c r="B44" s="118">
        <f>SUM(B45:B52)</f>
        <v>0</v>
      </c>
      <c r="C44" s="118">
        <f t="shared" ref="C44:G44" si="6">SUM(C45:C52)</f>
        <v>0</v>
      </c>
      <c r="D44" s="118">
        <f t="shared" si="6"/>
        <v>0</v>
      </c>
      <c r="E44" s="118">
        <f t="shared" si="6"/>
        <v>0</v>
      </c>
      <c r="F44" s="118">
        <f t="shared" si="6"/>
        <v>0</v>
      </c>
      <c r="G44" s="118">
        <f t="shared" si="6"/>
        <v>0</v>
      </c>
    </row>
    <row r="45" spans="1:7" x14ac:dyDescent="0.25">
      <c r="A45" s="79" t="s">
        <v>405</v>
      </c>
      <c r="B45" s="118">
        <v>0</v>
      </c>
      <c r="C45" s="118">
        <v>0</v>
      </c>
      <c r="D45" s="118">
        <v>0</v>
      </c>
      <c r="E45" s="118">
        <v>0</v>
      </c>
      <c r="F45" s="118">
        <v>0</v>
      </c>
      <c r="G45" s="118">
        <v>0</v>
      </c>
    </row>
    <row r="46" spans="1:7" x14ac:dyDescent="0.25">
      <c r="A46" s="79" t="s">
        <v>406</v>
      </c>
      <c r="B46" s="118">
        <v>0</v>
      </c>
      <c r="C46" s="118">
        <v>0</v>
      </c>
      <c r="D46" s="118">
        <v>0</v>
      </c>
      <c r="E46" s="118">
        <v>0</v>
      </c>
      <c r="F46" s="118">
        <v>0</v>
      </c>
      <c r="G46" s="118">
        <v>0</v>
      </c>
    </row>
    <row r="47" spans="1:7" x14ac:dyDescent="0.25">
      <c r="A47" s="79" t="s">
        <v>407</v>
      </c>
      <c r="B47" s="118">
        <v>0</v>
      </c>
      <c r="C47" s="118">
        <v>0</v>
      </c>
      <c r="D47" s="118">
        <v>0</v>
      </c>
      <c r="E47" s="118">
        <v>0</v>
      </c>
      <c r="F47" s="118">
        <v>0</v>
      </c>
      <c r="G47" s="118">
        <v>0</v>
      </c>
    </row>
    <row r="48" spans="1:7" x14ac:dyDescent="0.25">
      <c r="A48" s="79" t="s">
        <v>408</v>
      </c>
      <c r="B48" s="118">
        <v>0</v>
      </c>
      <c r="C48" s="118">
        <v>0</v>
      </c>
      <c r="D48" s="118">
        <v>0</v>
      </c>
      <c r="E48" s="118">
        <v>0</v>
      </c>
      <c r="F48" s="118">
        <v>0</v>
      </c>
      <c r="G48" s="118">
        <v>0</v>
      </c>
    </row>
    <row r="49" spans="1:7" x14ac:dyDescent="0.25">
      <c r="A49" s="79" t="s">
        <v>409</v>
      </c>
      <c r="B49" s="118">
        <v>0</v>
      </c>
      <c r="C49" s="118">
        <v>0</v>
      </c>
      <c r="D49" s="118">
        <v>0</v>
      </c>
      <c r="E49" s="118">
        <v>0</v>
      </c>
      <c r="F49" s="118">
        <v>0</v>
      </c>
      <c r="G49" s="118">
        <v>0</v>
      </c>
    </row>
    <row r="50" spans="1:7" x14ac:dyDescent="0.25">
      <c r="A50" s="79" t="s">
        <v>410</v>
      </c>
      <c r="B50" s="118">
        <v>0</v>
      </c>
      <c r="C50" s="118">
        <v>0</v>
      </c>
      <c r="D50" s="118">
        <v>0</v>
      </c>
      <c r="E50" s="118">
        <v>0</v>
      </c>
      <c r="F50" s="118">
        <v>0</v>
      </c>
      <c r="G50" s="118">
        <v>0</v>
      </c>
    </row>
    <row r="51" spans="1:7" x14ac:dyDescent="0.25">
      <c r="A51" s="79" t="s">
        <v>411</v>
      </c>
      <c r="B51" s="118">
        <v>0</v>
      </c>
      <c r="C51" s="118">
        <v>0</v>
      </c>
      <c r="D51" s="118">
        <v>0</v>
      </c>
      <c r="E51" s="118">
        <v>0</v>
      </c>
      <c r="F51" s="118">
        <v>0</v>
      </c>
      <c r="G51" s="118">
        <v>0</v>
      </c>
    </row>
    <row r="52" spans="1:7" x14ac:dyDescent="0.25">
      <c r="A52" s="79" t="s">
        <v>412</v>
      </c>
      <c r="B52" s="118">
        <v>0</v>
      </c>
      <c r="C52" s="118">
        <v>0</v>
      </c>
      <c r="D52" s="118">
        <v>0</v>
      </c>
      <c r="E52" s="118">
        <v>0</v>
      </c>
      <c r="F52" s="118">
        <v>0</v>
      </c>
      <c r="G52" s="118">
        <v>0</v>
      </c>
    </row>
    <row r="53" spans="1:7" x14ac:dyDescent="0.25">
      <c r="A53" s="57" t="s">
        <v>413</v>
      </c>
      <c r="B53" s="118">
        <f>SUM(B54:B60)</f>
        <v>0</v>
      </c>
      <c r="C53" s="118">
        <f t="shared" ref="C53:G53" si="7">SUM(C54:C60)</f>
        <v>0</v>
      </c>
      <c r="D53" s="118">
        <f t="shared" si="7"/>
        <v>0</v>
      </c>
      <c r="E53" s="118">
        <f t="shared" si="7"/>
        <v>0</v>
      </c>
      <c r="F53" s="118">
        <f t="shared" si="7"/>
        <v>0</v>
      </c>
      <c r="G53" s="118">
        <f t="shared" si="7"/>
        <v>0</v>
      </c>
    </row>
    <row r="54" spans="1:7" x14ac:dyDescent="0.25">
      <c r="A54" s="79" t="s">
        <v>414</v>
      </c>
      <c r="B54" s="118">
        <v>0</v>
      </c>
      <c r="C54" s="118">
        <v>0</v>
      </c>
      <c r="D54" s="118">
        <v>0</v>
      </c>
      <c r="E54" s="118">
        <v>0</v>
      </c>
      <c r="F54" s="118">
        <v>0</v>
      </c>
      <c r="G54" s="118">
        <v>0</v>
      </c>
    </row>
    <row r="55" spans="1:7" x14ac:dyDescent="0.25">
      <c r="A55" s="79" t="s">
        <v>415</v>
      </c>
      <c r="B55" s="118">
        <v>0</v>
      </c>
      <c r="C55" s="118">
        <v>0</v>
      </c>
      <c r="D55" s="118">
        <v>0</v>
      </c>
      <c r="E55" s="118">
        <v>0</v>
      </c>
      <c r="F55" s="118">
        <v>0</v>
      </c>
      <c r="G55" s="118">
        <v>0</v>
      </c>
    </row>
    <row r="56" spans="1:7" x14ac:dyDescent="0.25">
      <c r="A56" s="79" t="s">
        <v>416</v>
      </c>
      <c r="B56" s="118">
        <v>0</v>
      </c>
      <c r="C56" s="118">
        <v>0</v>
      </c>
      <c r="D56" s="118">
        <v>0</v>
      </c>
      <c r="E56" s="118">
        <v>0</v>
      </c>
      <c r="F56" s="118">
        <v>0</v>
      </c>
      <c r="G56" s="118">
        <v>0</v>
      </c>
    </row>
    <row r="57" spans="1:7" x14ac:dyDescent="0.25">
      <c r="A57" s="80" t="s">
        <v>417</v>
      </c>
      <c r="B57" s="118">
        <v>0</v>
      </c>
      <c r="C57" s="118">
        <v>0</v>
      </c>
      <c r="D57" s="118">
        <v>0</v>
      </c>
      <c r="E57" s="118">
        <v>0</v>
      </c>
      <c r="F57" s="118">
        <v>0</v>
      </c>
      <c r="G57" s="118">
        <v>0</v>
      </c>
    </row>
    <row r="58" spans="1:7" x14ac:dyDescent="0.25">
      <c r="A58" s="79" t="s">
        <v>418</v>
      </c>
      <c r="B58" s="118">
        <v>0</v>
      </c>
      <c r="C58" s="118">
        <v>0</v>
      </c>
      <c r="D58" s="118">
        <v>0</v>
      </c>
      <c r="E58" s="118">
        <v>0</v>
      </c>
      <c r="F58" s="118">
        <v>0</v>
      </c>
      <c r="G58" s="118">
        <v>0</v>
      </c>
    </row>
    <row r="59" spans="1:7" x14ac:dyDescent="0.25">
      <c r="A59" s="79" t="s">
        <v>419</v>
      </c>
      <c r="B59" s="118">
        <v>0</v>
      </c>
      <c r="C59" s="118">
        <v>0</v>
      </c>
      <c r="D59" s="118">
        <v>0</v>
      </c>
      <c r="E59" s="118">
        <v>0</v>
      </c>
      <c r="F59" s="118">
        <v>0</v>
      </c>
      <c r="G59" s="118">
        <v>0</v>
      </c>
    </row>
    <row r="60" spans="1:7" x14ac:dyDescent="0.25">
      <c r="A60" s="79" t="s">
        <v>420</v>
      </c>
      <c r="B60" s="118">
        <v>0</v>
      </c>
      <c r="C60" s="118">
        <v>0</v>
      </c>
      <c r="D60" s="118">
        <v>0</v>
      </c>
      <c r="E60" s="118">
        <v>0</v>
      </c>
      <c r="F60" s="118">
        <v>0</v>
      </c>
      <c r="G60" s="118">
        <v>0</v>
      </c>
    </row>
    <row r="61" spans="1:7" x14ac:dyDescent="0.25">
      <c r="A61" s="57" t="s">
        <v>421</v>
      </c>
      <c r="B61" s="118">
        <f>SUM(B62:B70)</f>
        <v>0</v>
      </c>
      <c r="C61" s="118">
        <f t="shared" ref="C61:G61" si="8">SUM(C62:C70)</f>
        <v>0</v>
      </c>
      <c r="D61" s="118">
        <f t="shared" si="8"/>
        <v>0</v>
      </c>
      <c r="E61" s="118">
        <f t="shared" si="8"/>
        <v>0</v>
      </c>
      <c r="F61" s="118">
        <f t="shared" si="8"/>
        <v>0</v>
      </c>
      <c r="G61" s="118">
        <f t="shared" si="8"/>
        <v>0</v>
      </c>
    </row>
    <row r="62" spans="1:7" x14ac:dyDescent="0.25">
      <c r="A62" s="79" t="s">
        <v>422</v>
      </c>
      <c r="B62" s="118">
        <v>0</v>
      </c>
      <c r="C62" s="118">
        <v>0</v>
      </c>
      <c r="D62" s="118">
        <v>0</v>
      </c>
      <c r="E62" s="118">
        <v>0</v>
      </c>
      <c r="F62" s="118">
        <v>0</v>
      </c>
      <c r="G62" s="118">
        <v>0</v>
      </c>
    </row>
    <row r="63" spans="1:7" x14ac:dyDescent="0.25">
      <c r="A63" s="79" t="s">
        <v>423</v>
      </c>
      <c r="B63" s="118">
        <v>0</v>
      </c>
      <c r="C63" s="118">
        <v>0</v>
      </c>
      <c r="D63" s="118">
        <v>0</v>
      </c>
      <c r="E63" s="118">
        <v>0</v>
      </c>
      <c r="F63" s="118">
        <v>0</v>
      </c>
      <c r="G63" s="118">
        <v>0</v>
      </c>
    </row>
    <row r="64" spans="1:7" x14ac:dyDescent="0.25">
      <c r="A64" s="79" t="s">
        <v>424</v>
      </c>
      <c r="B64" s="118">
        <v>0</v>
      </c>
      <c r="C64" s="118">
        <v>0</v>
      </c>
      <c r="D64" s="118">
        <v>0</v>
      </c>
      <c r="E64" s="118">
        <v>0</v>
      </c>
      <c r="F64" s="118">
        <v>0</v>
      </c>
      <c r="G64" s="118">
        <v>0</v>
      </c>
    </row>
    <row r="65" spans="1:7" x14ac:dyDescent="0.25">
      <c r="A65" s="79" t="s">
        <v>425</v>
      </c>
      <c r="B65" s="118">
        <v>0</v>
      </c>
      <c r="C65" s="118">
        <v>0</v>
      </c>
      <c r="D65" s="118">
        <v>0</v>
      </c>
      <c r="E65" s="118">
        <v>0</v>
      </c>
      <c r="F65" s="118">
        <v>0</v>
      </c>
      <c r="G65" s="118">
        <v>0</v>
      </c>
    </row>
    <row r="66" spans="1:7" x14ac:dyDescent="0.25">
      <c r="A66" s="79" t="s">
        <v>426</v>
      </c>
      <c r="B66" s="118">
        <v>0</v>
      </c>
      <c r="C66" s="118">
        <v>0</v>
      </c>
      <c r="D66" s="118">
        <v>0</v>
      </c>
      <c r="E66" s="118">
        <v>0</v>
      </c>
      <c r="F66" s="118">
        <v>0</v>
      </c>
      <c r="G66" s="118">
        <v>0</v>
      </c>
    </row>
    <row r="67" spans="1:7" x14ac:dyDescent="0.25">
      <c r="A67" s="79" t="s">
        <v>427</v>
      </c>
      <c r="B67" s="118">
        <v>0</v>
      </c>
      <c r="C67" s="118">
        <v>0</v>
      </c>
      <c r="D67" s="118">
        <v>0</v>
      </c>
      <c r="E67" s="118">
        <v>0</v>
      </c>
      <c r="F67" s="118">
        <v>0</v>
      </c>
      <c r="G67" s="118">
        <v>0</v>
      </c>
    </row>
    <row r="68" spans="1:7" x14ac:dyDescent="0.25">
      <c r="A68" s="79" t="s">
        <v>428</v>
      </c>
      <c r="B68" s="118">
        <v>0</v>
      </c>
      <c r="C68" s="118">
        <v>0</v>
      </c>
      <c r="D68" s="118">
        <v>0</v>
      </c>
      <c r="E68" s="118">
        <v>0</v>
      </c>
      <c r="F68" s="118">
        <v>0</v>
      </c>
      <c r="G68" s="118">
        <v>0</v>
      </c>
    </row>
    <row r="69" spans="1:7" x14ac:dyDescent="0.25">
      <c r="A69" s="79" t="s">
        <v>429</v>
      </c>
      <c r="B69" s="118">
        <v>0</v>
      </c>
      <c r="C69" s="118">
        <v>0</v>
      </c>
      <c r="D69" s="118">
        <v>0</v>
      </c>
      <c r="E69" s="118">
        <v>0</v>
      </c>
      <c r="F69" s="118">
        <v>0</v>
      </c>
      <c r="G69" s="118">
        <v>0</v>
      </c>
    </row>
    <row r="70" spans="1:7" x14ac:dyDescent="0.25">
      <c r="A70" s="79" t="s">
        <v>430</v>
      </c>
      <c r="B70" s="118">
        <v>0</v>
      </c>
      <c r="C70" s="118">
        <v>0</v>
      </c>
      <c r="D70" s="118">
        <v>0</v>
      </c>
      <c r="E70" s="118">
        <v>0</v>
      </c>
      <c r="F70" s="118">
        <v>0</v>
      </c>
      <c r="G70" s="118">
        <v>0</v>
      </c>
    </row>
    <row r="71" spans="1:7" x14ac:dyDescent="0.25">
      <c r="A71" s="58" t="s">
        <v>431</v>
      </c>
      <c r="B71" s="118">
        <f>SUM(B72:B75)</f>
        <v>0</v>
      </c>
      <c r="C71" s="118">
        <f t="shared" ref="C71:G71" si="9">SUM(C72:C75)</f>
        <v>0</v>
      </c>
      <c r="D71" s="118">
        <f t="shared" si="9"/>
        <v>0</v>
      </c>
      <c r="E71" s="118">
        <f t="shared" si="9"/>
        <v>0</v>
      </c>
      <c r="F71" s="118">
        <f t="shared" si="9"/>
        <v>0</v>
      </c>
      <c r="G71" s="118">
        <f t="shared" si="9"/>
        <v>0</v>
      </c>
    </row>
    <row r="72" spans="1:7" x14ac:dyDescent="0.25">
      <c r="A72" s="79" t="s">
        <v>432</v>
      </c>
      <c r="B72" s="118">
        <v>0</v>
      </c>
      <c r="C72" s="118">
        <v>0</v>
      </c>
      <c r="D72" s="118">
        <v>0</v>
      </c>
      <c r="E72" s="118">
        <v>0</v>
      </c>
      <c r="F72" s="118">
        <v>0</v>
      </c>
      <c r="G72" s="118">
        <v>0</v>
      </c>
    </row>
    <row r="73" spans="1:7" ht="30" x14ac:dyDescent="0.25">
      <c r="A73" s="79" t="s">
        <v>433</v>
      </c>
      <c r="B73" s="118">
        <v>0</v>
      </c>
      <c r="C73" s="118">
        <v>0</v>
      </c>
      <c r="D73" s="118">
        <v>0</v>
      </c>
      <c r="E73" s="118">
        <v>0</v>
      </c>
      <c r="F73" s="118">
        <v>0</v>
      </c>
      <c r="G73" s="118">
        <v>0</v>
      </c>
    </row>
    <row r="74" spans="1:7" x14ac:dyDescent="0.25">
      <c r="A74" s="79" t="s">
        <v>434</v>
      </c>
      <c r="B74" s="118">
        <v>0</v>
      </c>
      <c r="C74" s="118">
        <v>0</v>
      </c>
      <c r="D74" s="118">
        <v>0</v>
      </c>
      <c r="E74" s="118">
        <v>0</v>
      </c>
      <c r="F74" s="118">
        <v>0</v>
      </c>
      <c r="G74" s="118">
        <v>0</v>
      </c>
    </row>
    <row r="75" spans="1:7" x14ac:dyDescent="0.25">
      <c r="A75" s="79" t="s">
        <v>435</v>
      </c>
      <c r="B75" s="118">
        <v>0</v>
      </c>
      <c r="C75" s="118">
        <v>0</v>
      </c>
      <c r="D75" s="118">
        <v>0</v>
      </c>
      <c r="E75" s="118">
        <v>0</v>
      </c>
      <c r="F75" s="118">
        <v>0</v>
      </c>
      <c r="G75" s="118">
        <v>0</v>
      </c>
    </row>
    <row r="76" spans="1:7" x14ac:dyDescent="0.25">
      <c r="A76" s="44"/>
      <c r="B76" s="149"/>
      <c r="C76" s="149"/>
      <c r="D76" s="149"/>
      <c r="E76" s="149"/>
      <c r="F76" s="149"/>
      <c r="G76" s="149"/>
    </row>
    <row r="77" spans="1:7" x14ac:dyDescent="0.25">
      <c r="A77" s="3" t="s">
        <v>385</v>
      </c>
      <c r="B77" s="148">
        <f>B43+B9</f>
        <v>17739091.649999999</v>
      </c>
      <c r="C77" s="148">
        <f t="shared" ref="C77:G77" si="10">C43+C9</f>
        <v>3688798.8500000006</v>
      </c>
      <c r="D77" s="148">
        <f t="shared" si="10"/>
        <v>21427890.5</v>
      </c>
      <c r="E77" s="148">
        <f t="shared" si="10"/>
        <v>20734071.679999996</v>
      </c>
      <c r="F77" s="148">
        <f t="shared" si="10"/>
        <v>20378670.779999997</v>
      </c>
      <c r="G77" s="148">
        <f t="shared" si="10"/>
        <v>693818.82000000146</v>
      </c>
    </row>
    <row r="78" spans="1:7" x14ac:dyDescent="0.25">
      <c r="A78" s="54"/>
      <c r="B78" s="81"/>
      <c r="C78" s="81"/>
      <c r="D78" s="81"/>
      <c r="E78" s="81"/>
      <c r="F78" s="81"/>
      <c r="G78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20 B2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topLeftCell="A7" zoomScale="115" zoomScaleNormal="115" workbookViewId="0">
      <selection activeCell="E13" sqref="E1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98" t="s">
        <v>437</v>
      </c>
      <c r="B1" s="187"/>
      <c r="C1" s="187"/>
      <c r="D1" s="187"/>
      <c r="E1" s="187"/>
      <c r="F1" s="187"/>
      <c r="G1" s="188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302</v>
      </c>
      <c r="B3" s="110"/>
      <c r="C3" s="110"/>
      <c r="D3" s="110"/>
      <c r="E3" s="110"/>
      <c r="F3" s="110"/>
      <c r="G3" s="111"/>
    </row>
    <row r="4" spans="1:7" x14ac:dyDescent="0.25">
      <c r="A4" s="109" t="s">
        <v>438</v>
      </c>
      <c r="B4" s="110"/>
      <c r="C4" s="110"/>
      <c r="D4" s="110"/>
      <c r="E4" s="110"/>
      <c r="F4" s="110"/>
      <c r="G4" s="111"/>
    </row>
    <row r="5" spans="1:7" x14ac:dyDescent="0.25">
      <c r="A5" s="109" t="str">
        <f>'Formato 3'!A4</f>
        <v>Del 1 de Enero al 31 de diciembre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x14ac:dyDescent="0.25">
      <c r="A7" s="193" t="s">
        <v>439</v>
      </c>
      <c r="B7" s="196" t="s">
        <v>304</v>
      </c>
      <c r="C7" s="196"/>
      <c r="D7" s="196"/>
      <c r="E7" s="196"/>
      <c r="F7" s="196"/>
      <c r="G7" s="196" t="s">
        <v>305</v>
      </c>
    </row>
    <row r="8" spans="1:7" ht="30" x14ac:dyDescent="0.25">
      <c r="A8" s="194"/>
      <c r="B8" s="7" t="s">
        <v>306</v>
      </c>
      <c r="C8" s="32" t="s">
        <v>402</v>
      </c>
      <c r="D8" s="32" t="s">
        <v>237</v>
      </c>
      <c r="E8" s="32" t="s">
        <v>192</v>
      </c>
      <c r="F8" s="32" t="s">
        <v>209</v>
      </c>
      <c r="G8" s="206"/>
    </row>
    <row r="9" spans="1:7" ht="15.75" customHeight="1" x14ac:dyDescent="0.25">
      <c r="A9" s="26" t="s">
        <v>440</v>
      </c>
      <c r="B9" s="115">
        <f>SUM(B10,B11,B12,B15,B16,B19)</f>
        <v>14253571.98</v>
      </c>
      <c r="C9" s="115">
        <f t="shared" ref="C9:G9" si="0">SUM(C10,C11,C12,C15,C16,C19)</f>
        <v>0</v>
      </c>
      <c r="D9" s="115">
        <f t="shared" si="0"/>
        <v>14253571.98</v>
      </c>
      <c r="E9" s="115">
        <f t="shared" si="0"/>
        <v>13881476.390000001</v>
      </c>
      <c r="F9" s="115">
        <f t="shared" si="0"/>
        <v>13579507.49</v>
      </c>
      <c r="G9" s="115">
        <f t="shared" si="0"/>
        <v>372095.58999999985</v>
      </c>
    </row>
    <row r="10" spans="1:7" x14ac:dyDescent="0.25">
      <c r="A10" s="57" t="s">
        <v>441</v>
      </c>
      <c r="B10" s="141">
        <v>14253571.98</v>
      </c>
      <c r="C10" s="141">
        <v>0</v>
      </c>
      <c r="D10" s="184">
        <v>14253571.98</v>
      </c>
      <c r="E10" s="185">
        <v>13881476.390000001</v>
      </c>
      <c r="F10" s="185">
        <v>13579507.49</v>
      </c>
      <c r="G10" s="184">
        <v>372095.58999999985</v>
      </c>
    </row>
    <row r="11" spans="1:7" ht="15.75" customHeight="1" x14ac:dyDescent="0.25">
      <c r="A11" s="57" t="s">
        <v>442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f t="shared" ref="G11:G19" si="1">D11-E11</f>
        <v>0</v>
      </c>
    </row>
    <row r="12" spans="1:7" x14ac:dyDescent="0.25">
      <c r="A12" s="57" t="s">
        <v>443</v>
      </c>
      <c r="B12" s="75">
        <f>B13+B14</f>
        <v>0</v>
      </c>
      <c r="C12" s="75">
        <f t="shared" ref="C12:G12" si="2">C13+C14</f>
        <v>0</v>
      </c>
      <c r="D12" s="75">
        <f t="shared" si="2"/>
        <v>0</v>
      </c>
      <c r="E12" s="75">
        <f t="shared" si="2"/>
        <v>0</v>
      </c>
      <c r="F12" s="75">
        <f t="shared" si="2"/>
        <v>0</v>
      </c>
      <c r="G12" s="75">
        <f t="shared" si="2"/>
        <v>0</v>
      </c>
    </row>
    <row r="13" spans="1:7" x14ac:dyDescent="0.25">
      <c r="A13" s="76" t="s">
        <v>444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f t="shared" si="1"/>
        <v>0</v>
      </c>
    </row>
    <row r="14" spans="1:7" x14ac:dyDescent="0.25">
      <c r="A14" s="76" t="s">
        <v>445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f t="shared" si="1"/>
        <v>0</v>
      </c>
    </row>
    <row r="15" spans="1:7" x14ac:dyDescent="0.25">
      <c r="A15" s="57" t="s">
        <v>446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f t="shared" si="1"/>
        <v>0</v>
      </c>
    </row>
    <row r="16" spans="1:7" ht="30" x14ac:dyDescent="0.25">
      <c r="A16" s="58" t="s">
        <v>447</v>
      </c>
      <c r="B16" s="75">
        <f>B17+B18</f>
        <v>0</v>
      </c>
      <c r="C16" s="75">
        <f t="shared" ref="C16:G16" si="3">C17+C18</f>
        <v>0</v>
      </c>
      <c r="D16" s="75">
        <f t="shared" si="3"/>
        <v>0</v>
      </c>
      <c r="E16" s="75">
        <f t="shared" si="3"/>
        <v>0</v>
      </c>
      <c r="F16" s="75">
        <f t="shared" si="3"/>
        <v>0</v>
      </c>
      <c r="G16" s="75">
        <f t="shared" si="3"/>
        <v>0</v>
      </c>
    </row>
    <row r="17" spans="1:7" x14ac:dyDescent="0.25">
      <c r="A17" s="76" t="s">
        <v>448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1"/>
        <v>0</v>
      </c>
    </row>
    <row r="18" spans="1:7" x14ac:dyDescent="0.25">
      <c r="A18" s="76" t="s">
        <v>449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f t="shared" si="1"/>
        <v>0</v>
      </c>
    </row>
    <row r="19" spans="1:7" x14ac:dyDescent="0.25">
      <c r="A19" s="57" t="s">
        <v>450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f t="shared" si="1"/>
        <v>0</v>
      </c>
    </row>
    <row r="20" spans="1:7" x14ac:dyDescent="0.25">
      <c r="A20" s="44"/>
      <c r="B20" s="77"/>
      <c r="C20" s="77"/>
      <c r="D20" s="77"/>
      <c r="E20" s="77"/>
      <c r="F20" s="77"/>
      <c r="G20" s="77"/>
    </row>
    <row r="21" spans="1:7" x14ac:dyDescent="0.25">
      <c r="A21" s="33" t="s">
        <v>451</v>
      </c>
      <c r="B21" s="115">
        <f>SUM(B22,B23,B24,B27,B28,B31)</f>
        <v>0</v>
      </c>
      <c r="C21" s="115">
        <f t="shared" ref="C21:F21" si="4">SUM(C22,C23,C24,C27,C28,C31)</f>
        <v>0</v>
      </c>
      <c r="D21" s="115">
        <f t="shared" si="4"/>
        <v>0</v>
      </c>
      <c r="E21" s="115">
        <f t="shared" si="4"/>
        <v>0</v>
      </c>
      <c r="F21" s="115">
        <f t="shared" si="4"/>
        <v>0</v>
      </c>
      <c r="G21" s="115">
        <f>SUM(G22,G23,G24,G27,G28,G31)</f>
        <v>0</v>
      </c>
    </row>
    <row r="22" spans="1:7" x14ac:dyDescent="0.25">
      <c r="A22" s="57" t="s">
        <v>441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5">
        <f t="shared" ref="G22:G31" si="5">D22-E22</f>
        <v>0</v>
      </c>
    </row>
    <row r="23" spans="1:7" x14ac:dyDescent="0.25">
      <c r="A23" s="57" t="s">
        <v>442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f t="shared" si="5"/>
        <v>0</v>
      </c>
    </row>
    <row r="24" spans="1:7" x14ac:dyDescent="0.25">
      <c r="A24" s="57" t="s">
        <v>443</v>
      </c>
      <c r="B24" s="75">
        <f t="shared" ref="B24:G24" si="6">B25+B26</f>
        <v>0</v>
      </c>
      <c r="C24" s="75">
        <f t="shared" si="6"/>
        <v>0</v>
      </c>
      <c r="D24" s="75">
        <f t="shared" si="6"/>
        <v>0</v>
      </c>
      <c r="E24" s="75">
        <f t="shared" si="6"/>
        <v>0</v>
      </c>
      <c r="F24" s="75">
        <f t="shared" si="6"/>
        <v>0</v>
      </c>
      <c r="G24" s="75">
        <f t="shared" si="6"/>
        <v>0</v>
      </c>
    </row>
    <row r="25" spans="1:7" x14ac:dyDescent="0.25">
      <c r="A25" s="76" t="s">
        <v>444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f t="shared" si="5"/>
        <v>0</v>
      </c>
    </row>
    <row r="26" spans="1:7" x14ac:dyDescent="0.25">
      <c r="A26" s="76" t="s">
        <v>445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5"/>
        <v>0</v>
      </c>
    </row>
    <row r="27" spans="1:7" x14ac:dyDescent="0.25">
      <c r="A27" s="57" t="s">
        <v>446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f t="shared" si="5"/>
        <v>0</v>
      </c>
    </row>
    <row r="28" spans="1:7" ht="30" x14ac:dyDescent="0.25">
      <c r="A28" s="58" t="s">
        <v>447</v>
      </c>
      <c r="B28" s="75">
        <f t="shared" ref="B28:G28" si="7">B29+B30</f>
        <v>0</v>
      </c>
      <c r="C28" s="75">
        <f t="shared" si="7"/>
        <v>0</v>
      </c>
      <c r="D28" s="75">
        <f t="shared" si="7"/>
        <v>0</v>
      </c>
      <c r="E28" s="75">
        <f t="shared" si="7"/>
        <v>0</v>
      </c>
      <c r="F28" s="75">
        <f t="shared" si="7"/>
        <v>0</v>
      </c>
      <c r="G28" s="75">
        <f t="shared" si="7"/>
        <v>0</v>
      </c>
    </row>
    <row r="29" spans="1:7" x14ac:dyDescent="0.25">
      <c r="A29" s="76" t="s">
        <v>448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f t="shared" si="5"/>
        <v>0</v>
      </c>
    </row>
    <row r="30" spans="1:7" x14ac:dyDescent="0.25">
      <c r="A30" s="76" t="s">
        <v>449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f t="shared" si="5"/>
        <v>0</v>
      </c>
    </row>
    <row r="31" spans="1:7" x14ac:dyDescent="0.25">
      <c r="A31" s="57" t="s">
        <v>450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f t="shared" si="5"/>
        <v>0</v>
      </c>
    </row>
    <row r="32" spans="1:7" x14ac:dyDescent="0.25">
      <c r="A32" s="44"/>
      <c r="B32" s="77"/>
      <c r="C32" s="77"/>
      <c r="D32" s="77"/>
      <c r="E32" s="77"/>
      <c r="F32" s="77"/>
      <c r="G32" s="77"/>
    </row>
    <row r="33" spans="1:7" ht="14.45" customHeight="1" x14ac:dyDescent="0.25">
      <c r="A33" s="3" t="s">
        <v>452</v>
      </c>
      <c r="B33" s="115">
        <f>B21+B9</f>
        <v>14253571.98</v>
      </c>
      <c r="C33" s="115">
        <f t="shared" ref="C33:G33" si="8">C21+C9</f>
        <v>0</v>
      </c>
      <c r="D33" s="115">
        <f t="shared" si="8"/>
        <v>14253571.98</v>
      </c>
      <c r="E33" s="115">
        <f t="shared" si="8"/>
        <v>13881476.390000001</v>
      </c>
      <c r="F33" s="115">
        <f t="shared" si="8"/>
        <v>13579507.49</v>
      </c>
      <c r="G33" s="115">
        <f t="shared" si="8"/>
        <v>372095.58999999985</v>
      </c>
    </row>
    <row r="34" spans="1:7" ht="14.45" customHeight="1" x14ac:dyDescent="0.25">
      <c r="A34" s="54"/>
      <c r="B34" s="78"/>
      <c r="C34" s="78"/>
      <c r="D34" s="78"/>
      <c r="E34" s="78"/>
      <c r="F34" s="78"/>
      <c r="G34" s="7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2026-02-04T18:11:22Z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